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6" i="2" l="1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6" i="2"/>
  <c r="T36" i="2"/>
  <c r="U36" i="2"/>
  <c r="C36" i="2"/>
  <c r="C6" i="2" s="1"/>
  <c r="E28" i="2"/>
  <c r="F28" i="2"/>
  <c r="I28" i="2"/>
  <c r="J28" i="2"/>
  <c r="L28" i="2"/>
  <c r="M28" i="2"/>
  <c r="N28" i="2"/>
  <c r="O28" i="2"/>
  <c r="P28" i="2"/>
  <c r="Q28" i="2"/>
  <c r="R28" i="2"/>
  <c r="U28" i="2"/>
  <c r="D28" i="2"/>
  <c r="S61" i="2"/>
  <c r="C60" i="2"/>
  <c r="C59" i="2"/>
  <c r="C58" i="2"/>
  <c r="C57" i="2"/>
  <c r="C56" i="2"/>
  <c r="C55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5" i="2"/>
  <c r="C34" i="2"/>
  <c r="C33" i="2"/>
  <c r="C32" i="2"/>
  <c r="C31" i="2"/>
  <c r="C30" i="2"/>
  <c r="C29" i="2"/>
  <c r="C27" i="2"/>
  <c r="C26" i="2"/>
  <c r="C25" i="2"/>
  <c r="C24" i="2"/>
  <c r="C23" i="2"/>
  <c r="C22" i="2"/>
  <c r="C21" i="2"/>
  <c r="U20" i="2"/>
  <c r="T20" i="2"/>
  <c r="T6" i="2" s="1"/>
  <c r="R20" i="2"/>
  <c r="Q20" i="2"/>
  <c r="P20" i="2"/>
  <c r="O20" i="2"/>
  <c r="N20" i="2"/>
  <c r="M20" i="2"/>
  <c r="L20" i="2"/>
  <c r="J20" i="2"/>
  <c r="I20" i="2"/>
  <c r="H20" i="2"/>
  <c r="G20" i="2"/>
  <c r="F20" i="2"/>
  <c r="E20" i="2"/>
  <c r="D20" i="2"/>
  <c r="C19" i="2"/>
  <c r="C18" i="2"/>
  <c r="U17" i="2"/>
  <c r="Q17" i="2"/>
  <c r="P17" i="2"/>
  <c r="O17" i="2"/>
  <c r="L17" i="2"/>
  <c r="I17" i="2"/>
  <c r="F17" i="2"/>
  <c r="E17" i="2"/>
  <c r="D17" i="2"/>
  <c r="C16" i="2"/>
  <c r="C15" i="2"/>
  <c r="C14" i="2"/>
  <c r="Q13" i="2"/>
  <c r="P13" i="2"/>
  <c r="O13" i="2"/>
  <c r="N13" i="2"/>
  <c r="M13" i="2"/>
  <c r="L13" i="2"/>
  <c r="J13" i="2"/>
  <c r="I13" i="2"/>
  <c r="F13" i="2"/>
  <c r="D13" i="2"/>
  <c r="C12" i="2"/>
  <c r="C11" i="2"/>
  <c r="C10" i="2"/>
  <c r="Q9" i="2"/>
  <c r="P9" i="2"/>
  <c r="O9" i="2"/>
  <c r="N9" i="2"/>
  <c r="M9" i="2"/>
  <c r="L9" i="2"/>
  <c r="K9" i="2"/>
  <c r="J9" i="2"/>
  <c r="I9" i="2"/>
  <c r="H9" i="2"/>
  <c r="G9" i="2"/>
  <c r="F9" i="2"/>
  <c r="D9" i="2"/>
  <c r="C8" i="2"/>
  <c r="O7" i="2"/>
  <c r="M7" i="2"/>
  <c r="L7" i="2"/>
  <c r="I7" i="2"/>
  <c r="E7" i="2"/>
  <c r="D7" i="2"/>
  <c r="B35" i="1"/>
  <c r="B34" i="1"/>
  <c r="B33" i="1"/>
  <c r="B32" i="1"/>
  <c r="B31" i="1"/>
  <c r="B30" i="1"/>
  <c r="T28" i="1"/>
  <c r="R28" i="1"/>
  <c r="Q28" i="1"/>
  <c r="Q6" i="1" s="1"/>
  <c r="P28" i="1"/>
  <c r="P6" i="1" s="1"/>
  <c r="O28" i="1"/>
  <c r="N28" i="1"/>
  <c r="M28" i="1"/>
  <c r="L28" i="1"/>
  <c r="L6" i="1" s="1"/>
  <c r="K28" i="1"/>
  <c r="I28" i="1"/>
  <c r="H28" i="1"/>
  <c r="E28" i="1"/>
  <c r="D28" i="1"/>
  <c r="C28" i="1"/>
  <c r="T20" i="1"/>
  <c r="S20" i="1"/>
  <c r="R20" i="1"/>
  <c r="Q20" i="1"/>
  <c r="P20" i="1"/>
  <c r="O20" i="1"/>
  <c r="N20" i="1"/>
  <c r="M20" i="1"/>
  <c r="L20" i="1"/>
  <c r="K20" i="1"/>
  <c r="I20" i="1"/>
  <c r="H20" i="1"/>
  <c r="G20" i="1"/>
  <c r="F20" i="1"/>
  <c r="E20" i="1"/>
  <c r="D20" i="1"/>
  <c r="C20" i="1"/>
  <c r="B20" i="1"/>
  <c r="T17" i="1"/>
  <c r="R17" i="1"/>
  <c r="P17" i="1"/>
  <c r="O17" i="1"/>
  <c r="N17" i="1"/>
  <c r="K17" i="1"/>
  <c r="H17" i="1"/>
  <c r="E17" i="1"/>
  <c r="D17" i="1"/>
  <c r="C17" i="1"/>
  <c r="B17" i="1"/>
  <c r="R13" i="1"/>
  <c r="P13" i="1"/>
  <c r="O13" i="1"/>
  <c r="N13" i="1"/>
  <c r="M13" i="1"/>
  <c r="L13" i="1"/>
  <c r="K13" i="1"/>
  <c r="I13" i="1"/>
  <c r="H13" i="1"/>
  <c r="H6" i="1" s="1"/>
  <c r="E13" i="1"/>
  <c r="C13" i="1"/>
  <c r="B13" i="1"/>
  <c r="B6" i="1" s="1"/>
  <c r="R9" i="1"/>
  <c r="P9" i="1"/>
  <c r="O9" i="1"/>
  <c r="N9" i="1"/>
  <c r="M9" i="1"/>
  <c r="M6" i="1" s="1"/>
  <c r="L9" i="1"/>
  <c r="K9" i="1"/>
  <c r="J9" i="1"/>
  <c r="J6" i="1" s="1"/>
  <c r="I9" i="1"/>
  <c r="I6" i="1" s="1"/>
  <c r="H9" i="1"/>
  <c r="G9" i="1"/>
  <c r="F9" i="1"/>
  <c r="F6" i="1" s="1"/>
  <c r="E9" i="1"/>
  <c r="E6" i="1" s="1"/>
  <c r="C9" i="1"/>
  <c r="B9" i="1"/>
  <c r="R7" i="1"/>
  <c r="R6" i="1" s="1"/>
  <c r="N7" i="1"/>
  <c r="N6" i="1" s="1"/>
  <c r="L7" i="1"/>
  <c r="K7" i="1"/>
  <c r="H7" i="1"/>
  <c r="D7" i="1"/>
  <c r="D6" i="1" s="1"/>
  <c r="C7" i="1"/>
  <c r="B7" i="1"/>
  <c r="T6" i="1"/>
  <c r="S6" i="1"/>
  <c r="O6" i="1"/>
  <c r="K6" i="1"/>
  <c r="G6" i="1"/>
  <c r="C6" i="1"/>
  <c r="G6" i="2" l="1"/>
  <c r="K6" i="2"/>
  <c r="M6" i="2"/>
  <c r="U6" i="2"/>
  <c r="F6" i="2"/>
  <c r="O6" i="2"/>
  <c r="I6" i="2"/>
  <c r="N6" i="2"/>
  <c r="R6" i="2"/>
  <c r="D6" i="2"/>
  <c r="J6" i="2"/>
  <c r="Q6" i="2"/>
  <c r="H6" i="2"/>
  <c r="E6" i="2"/>
  <c r="L6" i="2"/>
  <c r="P6" i="2"/>
</calcChain>
</file>

<file path=xl/sharedStrings.xml><?xml version="1.0" encoding="utf-8"?>
<sst xmlns="http://schemas.openxmlformats.org/spreadsheetml/2006/main" count="150" uniqueCount="61">
  <si>
    <t>附表1               卢氏至洛南（豫陕省界）高速公路项目建设用地明细表</t>
  </si>
  <si>
    <t>单位：公顷</t>
  </si>
  <si>
    <t>权属单位</t>
  </si>
  <si>
    <t>土地总面积</t>
  </si>
  <si>
    <t>农用地</t>
  </si>
  <si>
    <t>建设用地</t>
  </si>
  <si>
    <t>未利用地</t>
  </si>
  <si>
    <t>耕地</t>
  </si>
  <si>
    <t>其中</t>
  </si>
  <si>
    <t>园地</t>
  </si>
  <si>
    <t>林地</t>
  </si>
  <si>
    <t>其他农用地</t>
  </si>
  <si>
    <t>城镇村及工矿用地</t>
  </si>
  <si>
    <t>水浇地</t>
  </si>
  <si>
    <t>旱地</t>
  </si>
  <si>
    <t>其它园地</t>
  </si>
  <si>
    <t>有林地</t>
  </si>
  <si>
    <t>灌木林地</t>
  </si>
  <si>
    <t>其他林地</t>
  </si>
  <si>
    <t>农村道路</t>
  </si>
  <si>
    <t>沟渠</t>
  </si>
  <si>
    <t>田坎</t>
  </si>
  <si>
    <t>村庄</t>
  </si>
  <si>
    <t>采矿用地</t>
  </si>
  <si>
    <t>河流水面</t>
  </si>
  <si>
    <t>裸地</t>
  </si>
  <si>
    <t>其他草地</t>
  </si>
  <si>
    <t>卢氏县总计</t>
  </si>
  <si>
    <t>东明镇小计</t>
  </si>
  <si>
    <t>涧北村</t>
  </si>
  <si>
    <t>横涧乡小计</t>
  </si>
  <si>
    <t>将槽村</t>
  </si>
  <si>
    <t>下柳村</t>
  </si>
  <si>
    <t>营子村</t>
  </si>
  <si>
    <t>木桐乡小计</t>
  </si>
  <si>
    <t>河口村</t>
  </si>
  <si>
    <t>灵神村</t>
  </si>
  <si>
    <t>窑沟村</t>
  </si>
  <si>
    <t>潘河乡小计</t>
  </si>
  <si>
    <t>前坪村</t>
  </si>
  <si>
    <t>阳坡村</t>
  </si>
  <si>
    <t>双龙湾镇小计</t>
  </si>
  <si>
    <t>河东村</t>
  </si>
  <si>
    <t>龙驹村</t>
  </si>
  <si>
    <t>蚂蚁岭村</t>
  </si>
  <si>
    <t>磨口村</t>
  </si>
  <si>
    <t>曲里村</t>
  </si>
  <si>
    <t>上店村</t>
  </si>
  <si>
    <t>西虎岭村</t>
  </si>
  <si>
    <t>徐家湾乡小计</t>
  </si>
  <si>
    <t>干沟村</t>
  </si>
  <si>
    <t>丰太村</t>
  </si>
  <si>
    <t>良木村</t>
  </si>
  <si>
    <t>石断河村</t>
  </si>
  <si>
    <t>松木村</t>
  </si>
  <si>
    <t>小河口村</t>
  </si>
  <si>
    <t>徐家湾村</t>
  </si>
  <si>
    <t>附表1                            卢氏至洛南（豫陕省界）高速公路项目建设用地明细表</t>
  </si>
  <si>
    <t>集体土地</t>
  </si>
  <si>
    <t>卢氏县合计</t>
  </si>
  <si>
    <t>国有土地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</si>
</sst>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16" x14ac:knownFonts="1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b/>
      <sz val="9"/>
      <color theme="1"/>
      <name val="仿宋"/>
      <charset val="134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b/>
      <sz val="16"/>
      <color theme="1"/>
      <name val="仿宋"/>
      <charset val="134"/>
    </font>
    <font>
      <sz val="16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8"/>
      <color theme="1"/>
      <name val="仿宋"/>
      <charset val="134"/>
    </font>
    <font>
      <b/>
      <sz val="7"/>
      <color theme="1"/>
      <name val="仿宋"/>
      <charset val="134"/>
    </font>
    <font>
      <sz val="8"/>
      <color theme="1"/>
      <name val="仿宋"/>
      <charset val="134"/>
    </font>
    <font>
      <sz val="7"/>
      <color theme="1"/>
      <name val="仿宋"/>
      <charset val="134"/>
    </font>
    <font>
      <b/>
      <sz val="7"/>
      <color theme="1"/>
      <name val="宋体"/>
      <charset val="134"/>
      <scheme val="minor"/>
    </font>
    <font>
      <sz val="7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zoomScale="130" zoomScaleNormal="130" workbookViewId="0">
      <selection activeCell="G43" sqref="G43"/>
    </sheetView>
  </sheetViews>
  <sheetFormatPr defaultColWidth="9" defaultRowHeight="16.149999999999999" customHeight="1" x14ac:dyDescent="0.15"/>
  <cols>
    <col min="1" max="1" width="5.75" customWidth="1"/>
    <col min="2" max="2" width="7.375" style="13" customWidth="1"/>
    <col min="3" max="3" width="7.25" customWidth="1"/>
    <col min="4" max="4" width="6.5" customWidth="1"/>
    <col min="5" max="5" width="7.25" customWidth="1"/>
    <col min="6" max="7" width="6.5" customWidth="1"/>
    <col min="8" max="8" width="7.125" customWidth="1"/>
    <col min="9" max="20" width="6.5" customWidth="1"/>
  </cols>
  <sheetData>
    <row r="1" spans="1:20" ht="33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20" ht="16.149999999999999" customHeight="1" x14ac:dyDescent="0.1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5.6" customHeight="1" x14ac:dyDescent="0.15">
      <c r="A3" s="29" t="s">
        <v>2</v>
      </c>
      <c r="B3" s="29" t="s">
        <v>3</v>
      </c>
      <c r="C3" s="29" t="s">
        <v>4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 t="s">
        <v>5</v>
      </c>
      <c r="P3" s="29"/>
      <c r="Q3" s="29"/>
      <c r="R3" s="29" t="s">
        <v>6</v>
      </c>
      <c r="S3" s="29"/>
      <c r="T3" s="29"/>
    </row>
    <row r="4" spans="1:20" ht="16.149999999999999" customHeight="1" x14ac:dyDescent="0.15">
      <c r="A4" s="29"/>
      <c r="B4" s="29"/>
      <c r="C4" s="29" t="s">
        <v>7</v>
      </c>
      <c r="D4" s="29" t="s">
        <v>8</v>
      </c>
      <c r="E4" s="29"/>
      <c r="F4" s="29" t="s">
        <v>9</v>
      </c>
      <c r="G4" s="5" t="s">
        <v>8</v>
      </c>
      <c r="H4" s="29" t="s">
        <v>10</v>
      </c>
      <c r="I4" s="29" t="s">
        <v>8</v>
      </c>
      <c r="J4" s="29"/>
      <c r="K4" s="29"/>
      <c r="L4" s="30" t="s">
        <v>11</v>
      </c>
      <c r="M4" s="31"/>
      <c r="N4" s="32"/>
      <c r="O4" s="29" t="s">
        <v>12</v>
      </c>
      <c r="P4" s="29" t="s">
        <v>8</v>
      </c>
      <c r="Q4" s="29"/>
      <c r="R4" s="30" t="s">
        <v>8</v>
      </c>
      <c r="S4" s="31"/>
      <c r="T4" s="32"/>
    </row>
    <row r="5" spans="1:20" ht="25.15" customHeight="1" x14ac:dyDescent="0.15">
      <c r="A5" s="29"/>
      <c r="B5" s="29"/>
      <c r="C5" s="29"/>
      <c r="D5" s="5" t="s">
        <v>13</v>
      </c>
      <c r="E5" s="5" t="s">
        <v>14</v>
      </c>
      <c r="F5" s="29"/>
      <c r="G5" s="5" t="s">
        <v>15</v>
      </c>
      <c r="H5" s="29"/>
      <c r="I5" s="5" t="s">
        <v>16</v>
      </c>
      <c r="J5" s="5" t="s">
        <v>17</v>
      </c>
      <c r="K5" s="5" t="s">
        <v>18</v>
      </c>
      <c r="L5" s="5" t="s">
        <v>19</v>
      </c>
      <c r="M5" s="5" t="s">
        <v>20</v>
      </c>
      <c r="N5" s="5" t="s">
        <v>21</v>
      </c>
      <c r="O5" s="29"/>
      <c r="P5" s="5" t="s">
        <v>22</v>
      </c>
      <c r="Q5" s="5" t="s">
        <v>23</v>
      </c>
      <c r="R5" s="5" t="s">
        <v>24</v>
      </c>
      <c r="S5" s="5" t="s">
        <v>25</v>
      </c>
      <c r="T5" s="5" t="s">
        <v>26</v>
      </c>
    </row>
    <row r="6" spans="1:20" s="13" customFormat="1" ht="27" customHeight="1" x14ac:dyDescent="0.15">
      <c r="A6" s="14" t="s">
        <v>27</v>
      </c>
      <c r="B6" s="15">
        <f>B7+B9+B13+B17+B20+B28</f>
        <v>233.92669999999998</v>
      </c>
      <c r="C6" s="15">
        <f t="shared" ref="C6:T6" si="0">C7+C9+C13+C17+C20+C28</f>
        <v>78.538800000000009</v>
      </c>
      <c r="D6" s="15">
        <f t="shared" si="0"/>
        <v>1.3077000000000001</v>
      </c>
      <c r="E6" s="15">
        <f t="shared" si="0"/>
        <v>77.235100000000003</v>
      </c>
      <c r="F6" s="15">
        <f t="shared" si="0"/>
        <v>0.59210000000000007</v>
      </c>
      <c r="G6" s="15">
        <f t="shared" si="0"/>
        <v>0.59210000000000007</v>
      </c>
      <c r="H6" s="15">
        <f t="shared" si="0"/>
        <v>118.3874</v>
      </c>
      <c r="I6" s="15">
        <f t="shared" si="0"/>
        <v>45.804899999999996</v>
      </c>
      <c r="J6" s="15">
        <f t="shared" si="0"/>
        <v>0.78910000000000002</v>
      </c>
      <c r="K6" s="15">
        <f t="shared" si="0"/>
        <v>71.793399999999991</v>
      </c>
      <c r="L6" s="15">
        <f t="shared" si="0"/>
        <v>1.7555999999999998</v>
      </c>
      <c r="M6" s="15">
        <f t="shared" si="0"/>
        <v>0.48780000000000001</v>
      </c>
      <c r="N6" s="15">
        <f t="shared" si="0"/>
        <v>14.966100000000001</v>
      </c>
      <c r="O6" s="15">
        <f t="shared" si="0"/>
        <v>9.0010999999999992</v>
      </c>
      <c r="P6" s="15">
        <f t="shared" si="0"/>
        <v>7.0341000000000005</v>
      </c>
      <c r="Q6" s="15">
        <f t="shared" si="0"/>
        <v>1.9669999999999999</v>
      </c>
      <c r="R6" s="15">
        <f t="shared" si="0"/>
        <v>6.4266000000000005</v>
      </c>
      <c r="S6" s="15">
        <f t="shared" si="0"/>
        <v>0.44869999999999999</v>
      </c>
      <c r="T6" s="15">
        <f t="shared" si="0"/>
        <v>3.3224999999999998</v>
      </c>
    </row>
    <row r="7" spans="1:20" s="13" customFormat="1" ht="27" customHeight="1" x14ac:dyDescent="0.15">
      <c r="A7" s="14" t="s">
        <v>28</v>
      </c>
      <c r="B7" s="15">
        <f>B8</f>
        <v>3.1139999999999999</v>
      </c>
      <c r="C7" s="15">
        <f t="shared" ref="C7:R7" si="1">C8</f>
        <v>0.21540000000000001</v>
      </c>
      <c r="D7" s="15">
        <f t="shared" si="1"/>
        <v>0.21540000000000001</v>
      </c>
      <c r="E7" s="15"/>
      <c r="F7" s="15"/>
      <c r="G7" s="15"/>
      <c r="H7" s="15">
        <f t="shared" si="1"/>
        <v>2.2892000000000001</v>
      </c>
      <c r="I7" s="15"/>
      <c r="J7" s="15"/>
      <c r="K7" s="15">
        <f t="shared" si="1"/>
        <v>2.2892000000000001</v>
      </c>
      <c r="L7" s="15">
        <f t="shared" si="1"/>
        <v>5.3800000000000001E-2</v>
      </c>
      <c r="M7" s="15"/>
      <c r="N7" s="15">
        <f t="shared" si="1"/>
        <v>3.27E-2</v>
      </c>
      <c r="O7" s="15"/>
      <c r="P7" s="15"/>
      <c r="Q7" s="15"/>
      <c r="R7" s="15">
        <f t="shared" si="1"/>
        <v>0.52290000000000003</v>
      </c>
      <c r="S7" s="15"/>
      <c r="T7" s="15"/>
    </row>
    <row r="8" spans="1:20" ht="27" customHeight="1" x14ac:dyDescent="0.15">
      <c r="A8" s="16" t="s">
        <v>29</v>
      </c>
      <c r="B8" s="15">
        <v>3.1139999999999999</v>
      </c>
      <c r="C8" s="17">
        <v>0.21540000000000001</v>
      </c>
      <c r="D8" s="17">
        <v>0.21540000000000001</v>
      </c>
      <c r="E8" s="17"/>
      <c r="F8" s="17"/>
      <c r="G8" s="17"/>
      <c r="H8" s="17">
        <v>2.2892000000000001</v>
      </c>
      <c r="I8" s="17"/>
      <c r="J8" s="17"/>
      <c r="K8" s="17">
        <v>2.2892000000000001</v>
      </c>
      <c r="L8" s="17">
        <v>5.3800000000000001E-2</v>
      </c>
      <c r="M8" s="17"/>
      <c r="N8" s="17">
        <v>3.27E-2</v>
      </c>
      <c r="O8" s="17"/>
      <c r="P8" s="17"/>
      <c r="Q8" s="25"/>
      <c r="R8" s="25">
        <v>0.52290000000000003</v>
      </c>
      <c r="S8" s="25"/>
      <c r="T8" s="19"/>
    </row>
    <row r="9" spans="1:20" s="13" customFormat="1" ht="27" customHeight="1" x14ac:dyDescent="0.15">
      <c r="A9" s="14" t="s">
        <v>30</v>
      </c>
      <c r="B9" s="15">
        <f>B12+B11+B10</f>
        <v>13.953299999999999</v>
      </c>
      <c r="C9" s="15">
        <f t="shared" ref="C9:R9" si="2">C12+C11+C10</f>
        <v>4.9039999999999999</v>
      </c>
      <c r="D9" s="15"/>
      <c r="E9" s="15">
        <f t="shared" si="2"/>
        <v>4.9039999999999999</v>
      </c>
      <c r="F9" s="15">
        <f t="shared" si="2"/>
        <v>0.10730000000000001</v>
      </c>
      <c r="G9" s="15">
        <f t="shared" si="2"/>
        <v>0.10730000000000001</v>
      </c>
      <c r="H9" s="15">
        <f t="shared" si="2"/>
        <v>6.8278999999999996</v>
      </c>
      <c r="I9" s="15">
        <f t="shared" si="2"/>
        <v>1.5832999999999999</v>
      </c>
      <c r="J9" s="15">
        <f t="shared" si="2"/>
        <v>0.78910000000000002</v>
      </c>
      <c r="K9" s="15">
        <f t="shared" si="2"/>
        <v>4.4554999999999998</v>
      </c>
      <c r="L9" s="15">
        <f t="shared" si="2"/>
        <v>6.6900000000000001E-2</v>
      </c>
      <c r="M9" s="15">
        <f t="shared" si="2"/>
        <v>0.2162</v>
      </c>
      <c r="N9" s="15">
        <f t="shared" si="2"/>
        <v>0.69089999999999996</v>
      </c>
      <c r="O9" s="15">
        <f t="shared" si="2"/>
        <v>0.87239999999999995</v>
      </c>
      <c r="P9" s="15">
        <f t="shared" si="2"/>
        <v>0.87239999999999995</v>
      </c>
      <c r="Q9" s="15"/>
      <c r="R9" s="15">
        <f t="shared" si="2"/>
        <v>0.26769999999999999</v>
      </c>
      <c r="S9" s="15"/>
      <c r="T9" s="15"/>
    </row>
    <row r="10" spans="1:20" ht="27" customHeight="1" x14ac:dyDescent="0.15">
      <c r="A10" s="18" t="s">
        <v>31</v>
      </c>
      <c r="B10" s="15">
        <v>2.5367999999999999</v>
      </c>
      <c r="C10" s="19"/>
      <c r="D10" s="19"/>
      <c r="E10" s="19"/>
      <c r="F10" s="19"/>
      <c r="G10" s="19"/>
      <c r="H10" s="19">
        <v>2.5367999999999999</v>
      </c>
      <c r="I10" s="19"/>
      <c r="J10" s="19"/>
      <c r="K10" s="19">
        <v>2.5367999999999999</v>
      </c>
      <c r="L10" s="19"/>
      <c r="M10" s="19"/>
      <c r="N10" s="19"/>
      <c r="O10" s="19"/>
      <c r="P10" s="19"/>
      <c r="Q10" s="19"/>
      <c r="R10" s="19"/>
      <c r="S10" s="19"/>
      <c r="T10" s="19"/>
    </row>
    <row r="11" spans="1:20" s="13" customFormat="1" ht="27" customHeight="1" x14ac:dyDescent="0.15">
      <c r="A11" s="18" t="s">
        <v>32</v>
      </c>
      <c r="B11" s="15">
        <v>11.055199999999999</v>
      </c>
      <c r="C11" s="19">
        <v>4.9039999999999999</v>
      </c>
      <c r="D11" s="19"/>
      <c r="E11" s="19">
        <v>4.9039999999999999</v>
      </c>
      <c r="F11" s="19">
        <v>0.10730000000000001</v>
      </c>
      <c r="G11" s="19">
        <v>0.10730000000000001</v>
      </c>
      <c r="H11" s="19">
        <v>3.9298000000000002</v>
      </c>
      <c r="I11" s="19">
        <v>1.5832999999999999</v>
      </c>
      <c r="J11" s="19">
        <v>0.42780000000000001</v>
      </c>
      <c r="K11" s="19">
        <v>1.9187000000000001</v>
      </c>
      <c r="L11" s="19">
        <v>6.6900000000000001E-2</v>
      </c>
      <c r="M11" s="19">
        <v>0.2162</v>
      </c>
      <c r="N11" s="19">
        <v>0.69089999999999996</v>
      </c>
      <c r="O11" s="19">
        <v>0.87239999999999995</v>
      </c>
      <c r="P11" s="19">
        <v>0.87239999999999995</v>
      </c>
      <c r="Q11" s="19"/>
      <c r="R11" s="19">
        <v>0.26769999999999999</v>
      </c>
      <c r="S11" s="26"/>
      <c r="T11" s="26"/>
    </row>
    <row r="12" spans="1:20" ht="27" customHeight="1" x14ac:dyDescent="0.15">
      <c r="A12" s="18" t="s">
        <v>33</v>
      </c>
      <c r="B12" s="15">
        <v>0.36130000000000001</v>
      </c>
      <c r="C12" s="19"/>
      <c r="D12" s="19"/>
      <c r="E12" s="19"/>
      <c r="F12" s="19"/>
      <c r="G12" s="19"/>
      <c r="H12" s="19">
        <v>0.36130000000000001</v>
      </c>
      <c r="I12" s="19"/>
      <c r="J12" s="19">
        <v>0.36130000000000001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 s="13" customFormat="1" ht="27" customHeight="1" x14ac:dyDescent="0.15">
      <c r="A13" s="20" t="s">
        <v>34</v>
      </c>
      <c r="B13" s="15">
        <f>B16+B15+B14</f>
        <v>20.288800000000002</v>
      </c>
      <c r="C13" s="15">
        <f t="shared" ref="C13:R13" si="3">C16+C15+C14</f>
        <v>4.7737999999999996</v>
      </c>
      <c r="D13" s="15"/>
      <c r="E13" s="15">
        <f t="shared" si="3"/>
        <v>4.7737999999999996</v>
      </c>
      <c r="F13" s="15"/>
      <c r="G13" s="15"/>
      <c r="H13" s="15">
        <f t="shared" si="3"/>
        <v>12.8369</v>
      </c>
      <c r="I13" s="15">
        <f t="shared" si="3"/>
        <v>3.3409</v>
      </c>
      <c r="J13" s="15"/>
      <c r="K13" s="15">
        <f t="shared" si="3"/>
        <v>9.4960000000000004</v>
      </c>
      <c r="L13" s="15">
        <f t="shared" si="3"/>
        <v>0.28949999999999998</v>
      </c>
      <c r="M13" s="15">
        <f t="shared" si="3"/>
        <v>4.0899999999999999E-2</v>
      </c>
      <c r="N13" s="15">
        <f t="shared" si="3"/>
        <v>1.0427999999999999</v>
      </c>
      <c r="O13" s="15">
        <f t="shared" si="3"/>
        <v>0.41119999999999995</v>
      </c>
      <c r="P13" s="15">
        <f t="shared" si="3"/>
        <v>0.41119999999999995</v>
      </c>
      <c r="Q13" s="15"/>
      <c r="R13" s="15">
        <f t="shared" si="3"/>
        <v>0.89370000000000005</v>
      </c>
      <c r="S13" s="15"/>
      <c r="T13" s="15"/>
    </row>
    <row r="14" spans="1:20" ht="27" customHeight="1" x14ac:dyDescent="0.15">
      <c r="A14" s="18" t="s">
        <v>35</v>
      </c>
      <c r="B14" s="15">
        <v>7.0869</v>
      </c>
      <c r="C14" s="19">
        <v>1.2450000000000001</v>
      </c>
      <c r="D14" s="19"/>
      <c r="E14" s="19">
        <v>1.2450000000000001</v>
      </c>
      <c r="F14" s="19"/>
      <c r="G14" s="19"/>
      <c r="H14" s="19">
        <v>5.2087000000000003</v>
      </c>
      <c r="I14" s="19"/>
      <c r="J14" s="19"/>
      <c r="K14" s="19">
        <v>5.2087000000000003</v>
      </c>
      <c r="L14" s="19">
        <v>0.1124</v>
      </c>
      <c r="M14" s="19">
        <v>4.0899999999999999E-2</v>
      </c>
      <c r="N14" s="19">
        <v>0.28560000000000002</v>
      </c>
      <c r="O14" s="19"/>
      <c r="P14" s="19"/>
      <c r="Q14" s="19"/>
      <c r="R14" s="19">
        <v>0.1943</v>
      </c>
      <c r="S14" s="19"/>
      <c r="T14" s="19"/>
    </row>
    <row r="15" spans="1:20" ht="27" customHeight="1" x14ac:dyDescent="0.15">
      <c r="A15" s="18" t="s">
        <v>36</v>
      </c>
      <c r="B15" s="15">
        <v>9.7224000000000004</v>
      </c>
      <c r="C15" s="19">
        <v>2.2568999999999999</v>
      </c>
      <c r="D15" s="19"/>
      <c r="E15" s="19">
        <v>2.2568999999999999</v>
      </c>
      <c r="F15" s="19"/>
      <c r="G15" s="19"/>
      <c r="H15" s="19">
        <v>6.4363000000000001</v>
      </c>
      <c r="I15" s="19">
        <v>3.3409</v>
      </c>
      <c r="J15" s="19"/>
      <c r="K15" s="19">
        <v>3.0954000000000002</v>
      </c>
      <c r="L15" s="19">
        <v>0.17710000000000001</v>
      </c>
      <c r="M15" s="19"/>
      <c r="N15" s="19">
        <v>0.49309999999999998</v>
      </c>
      <c r="O15" s="19">
        <v>3.85E-2</v>
      </c>
      <c r="P15" s="19">
        <v>3.85E-2</v>
      </c>
      <c r="Q15" s="19"/>
      <c r="R15" s="19">
        <v>0.32050000000000001</v>
      </c>
      <c r="S15" s="19"/>
      <c r="T15" s="19"/>
    </row>
    <row r="16" spans="1:20" ht="27" customHeight="1" x14ac:dyDescent="0.15">
      <c r="A16" s="18" t="s">
        <v>37</v>
      </c>
      <c r="B16" s="15">
        <v>3.4794999999999998</v>
      </c>
      <c r="C16" s="19">
        <v>1.2719</v>
      </c>
      <c r="D16" s="19"/>
      <c r="E16" s="19">
        <v>1.2719</v>
      </c>
      <c r="F16" s="19"/>
      <c r="G16" s="19"/>
      <c r="H16" s="19">
        <v>1.1919</v>
      </c>
      <c r="I16" s="19"/>
      <c r="J16" s="19"/>
      <c r="K16" s="19">
        <v>1.1919</v>
      </c>
      <c r="L16" s="19"/>
      <c r="M16" s="19"/>
      <c r="N16" s="19">
        <v>0.2641</v>
      </c>
      <c r="O16" s="19">
        <v>0.37269999999999998</v>
      </c>
      <c r="P16" s="19">
        <v>0.37269999999999998</v>
      </c>
      <c r="Q16" s="19"/>
      <c r="R16" s="19">
        <v>0.37890000000000001</v>
      </c>
      <c r="S16" s="19"/>
      <c r="T16" s="19"/>
    </row>
    <row r="17" spans="1:20" s="13" customFormat="1" ht="27" customHeight="1" x14ac:dyDescent="0.15">
      <c r="A17" s="20" t="s">
        <v>38</v>
      </c>
      <c r="B17" s="15">
        <f>B19+B18</f>
        <v>19.297799999999999</v>
      </c>
      <c r="C17" s="15">
        <f t="shared" ref="C17:T17" si="4">C19+C18</f>
        <v>5.6196000000000002</v>
      </c>
      <c r="D17" s="15">
        <f t="shared" si="4"/>
        <v>3.5000000000000003E-2</v>
      </c>
      <c r="E17" s="15">
        <f t="shared" si="4"/>
        <v>5.5886000000000005</v>
      </c>
      <c r="F17" s="15"/>
      <c r="G17" s="15"/>
      <c r="H17" s="15">
        <f t="shared" si="4"/>
        <v>11.010199999999999</v>
      </c>
      <c r="I17" s="15"/>
      <c r="J17" s="15"/>
      <c r="K17" s="15">
        <f t="shared" si="4"/>
        <v>11.010199999999999</v>
      </c>
      <c r="L17" s="15"/>
      <c r="M17" s="15"/>
      <c r="N17" s="15">
        <f t="shared" si="4"/>
        <v>1.1320999999999999</v>
      </c>
      <c r="O17" s="15">
        <f t="shared" si="4"/>
        <v>0.14879999999999999</v>
      </c>
      <c r="P17" s="15">
        <f t="shared" si="4"/>
        <v>0.14879999999999999</v>
      </c>
      <c r="Q17" s="15"/>
      <c r="R17" s="15">
        <f t="shared" si="4"/>
        <v>0.80359999999999998</v>
      </c>
      <c r="S17" s="15"/>
      <c r="T17" s="15">
        <f t="shared" si="4"/>
        <v>0.58350000000000002</v>
      </c>
    </row>
    <row r="18" spans="1:20" ht="27" customHeight="1" x14ac:dyDescent="0.15">
      <c r="A18" s="18" t="s">
        <v>39</v>
      </c>
      <c r="B18" s="15">
        <v>15.207599999999999</v>
      </c>
      <c r="C18" s="19">
        <v>4.0351999999999997</v>
      </c>
      <c r="D18" s="19">
        <v>3.5000000000000003E-2</v>
      </c>
      <c r="E18" s="19">
        <v>4.0002000000000004</v>
      </c>
      <c r="F18" s="19"/>
      <c r="G18" s="19"/>
      <c r="H18" s="19">
        <v>10.010999999999999</v>
      </c>
      <c r="I18" s="19"/>
      <c r="J18" s="19"/>
      <c r="K18" s="19">
        <v>10.010999999999999</v>
      </c>
      <c r="L18" s="19"/>
      <c r="M18" s="19"/>
      <c r="N18" s="19">
        <v>0.81759999999999999</v>
      </c>
      <c r="O18" s="19">
        <v>5.5999999999999999E-3</v>
      </c>
      <c r="P18" s="19">
        <v>5.5999999999999999E-3</v>
      </c>
      <c r="Q18" s="19"/>
      <c r="R18" s="19">
        <v>0.3382</v>
      </c>
      <c r="S18" s="19"/>
      <c r="T18" s="19"/>
    </row>
    <row r="19" spans="1:20" ht="27" customHeight="1" x14ac:dyDescent="0.15">
      <c r="A19" s="18" t="s">
        <v>40</v>
      </c>
      <c r="B19" s="20">
        <v>4.0902000000000003</v>
      </c>
      <c r="C19" s="18">
        <v>1.5844</v>
      </c>
      <c r="D19" s="18"/>
      <c r="E19" s="18">
        <v>1.5884</v>
      </c>
      <c r="F19" s="18"/>
      <c r="G19" s="18"/>
      <c r="H19" s="18">
        <v>0.99919999999999998</v>
      </c>
      <c r="I19" s="18"/>
      <c r="J19" s="18"/>
      <c r="K19" s="18">
        <v>0.99919999999999998</v>
      </c>
      <c r="L19" s="18"/>
      <c r="M19" s="18"/>
      <c r="N19" s="18">
        <v>0.3145</v>
      </c>
      <c r="O19" s="18">
        <v>0.14319999999999999</v>
      </c>
      <c r="P19" s="18">
        <v>0.14319999999999999</v>
      </c>
      <c r="Q19" s="18"/>
      <c r="R19" s="18">
        <v>0.46539999999999998</v>
      </c>
      <c r="S19" s="18"/>
      <c r="T19" s="18">
        <v>0.58350000000000002</v>
      </c>
    </row>
    <row r="20" spans="1:20" s="13" customFormat="1" ht="27" customHeight="1" x14ac:dyDescent="0.15">
      <c r="A20" s="20" t="s">
        <v>41</v>
      </c>
      <c r="B20" s="21">
        <f>B21+B22+B23+B24+B25+B26+B27</f>
        <v>68.023399999999995</v>
      </c>
      <c r="C20" s="21">
        <f t="shared" ref="C20:T20" si="5">C21+C22+C23+C24+C25+C26+C27</f>
        <v>23.9466</v>
      </c>
      <c r="D20" s="21">
        <f t="shared" si="5"/>
        <v>0.1993</v>
      </c>
      <c r="E20" s="21">
        <f t="shared" si="5"/>
        <v>23.747299999999999</v>
      </c>
      <c r="F20" s="21">
        <f t="shared" si="5"/>
        <v>0.48480000000000001</v>
      </c>
      <c r="G20" s="21">
        <f t="shared" si="5"/>
        <v>0.48480000000000001</v>
      </c>
      <c r="H20" s="21">
        <f t="shared" si="5"/>
        <v>33.861899999999999</v>
      </c>
      <c r="I20" s="21">
        <f t="shared" si="5"/>
        <v>19.9621</v>
      </c>
      <c r="J20" s="21"/>
      <c r="K20" s="21">
        <f t="shared" si="5"/>
        <v>13.899799999999999</v>
      </c>
      <c r="L20" s="21">
        <f t="shared" si="5"/>
        <v>0.42749999999999999</v>
      </c>
      <c r="M20" s="21">
        <f t="shared" si="5"/>
        <v>0.12520000000000001</v>
      </c>
      <c r="N20" s="21">
        <f t="shared" si="5"/>
        <v>4.1234999999999999</v>
      </c>
      <c r="O20" s="21">
        <f t="shared" si="5"/>
        <v>2.3938000000000001</v>
      </c>
      <c r="P20" s="21">
        <f t="shared" si="5"/>
        <v>0.68490000000000006</v>
      </c>
      <c r="Q20" s="21">
        <f t="shared" si="5"/>
        <v>1.7088999999999999</v>
      </c>
      <c r="R20" s="21">
        <f t="shared" si="5"/>
        <v>1.0177</v>
      </c>
      <c r="S20" s="21">
        <f t="shared" si="5"/>
        <v>0.44869999999999999</v>
      </c>
      <c r="T20" s="21">
        <f t="shared" si="5"/>
        <v>1.1937</v>
      </c>
    </row>
    <row r="21" spans="1:20" ht="27" customHeight="1" x14ac:dyDescent="0.15">
      <c r="A21" s="18" t="s">
        <v>42</v>
      </c>
      <c r="B21" s="21">
        <v>1.2098</v>
      </c>
      <c r="C21" s="22">
        <v>0.22850000000000001</v>
      </c>
      <c r="D21" s="22"/>
      <c r="E21" s="22">
        <v>0.22850000000000001</v>
      </c>
      <c r="F21" s="22"/>
      <c r="G21" s="22"/>
      <c r="H21" s="22">
        <v>0.93379999999999996</v>
      </c>
      <c r="I21" s="22">
        <v>0.93379999999999996</v>
      </c>
      <c r="J21" s="22"/>
      <c r="K21" s="22"/>
      <c r="L21" s="22"/>
      <c r="M21" s="22"/>
      <c r="N21" s="22">
        <v>4.7500000000000001E-2</v>
      </c>
      <c r="O21" s="22"/>
      <c r="P21" s="22"/>
      <c r="Q21" s="22"/>
      <c r="R21" s="22"/>
      <c r="S21" s="22"/>
      <c r="T21" s="22"/>
    </row>
    <row r="22" spans="1:20" ht="27" customHeight="1" x14ac:dyDescent="0.15">
      <c r="A22" s="18" t="s">
        <v>43</v>
      </c>
      <c r="B22" s="21">
        <v>5.1528999999999998</v>
      </c>
      <c r="C22" s="22">
        <v>2.8660000000000001</v>
      </c>
      <c r="D22" s="22"/>
      <c r="E22" s="22">
        <v>2.8660000000000001</v>
      </c>
      <c r="F22" s="22"/>
      <c r="G22" s="22"/>
      <c r="H22" s="22">
        <v>0.39319999999999999</v>
      </c>
      <c r="I22" s="22">
        <v>0.16120000000000001</v>
      </c>
      <c r="J22" s="22"/>
      <c r="K22" s="22">
        <v>0.23200000000000001</v>
      </c>
      <c r="L22" s="22"/>
      <c r="M22" s="22"/>
      <c r="N22" s="22">
        <v>0.59530000000000005</v>
      </c>
      <c r="O22" s="22"/>
      <c r="P22" s="22"/>
      <c r="Q22" s="22"/>
      <c r="R22" s="22">
        <v>0.1047</v>
      </c>
      <c r="S22" s="22"/>
      <c r="T22" s="22">
        <v>1.1937</v>
      </c>
    </row>
    <row r="23" spans="1:20" ht="27" customHeight="1" x14ac:dyDescent="0.15">
      <c r="A23" s="18" t="s">
        <v>44</v>
      </c>
      <c r="B23" s="21">
        <v>10.131</v>
      </c>
      <c r="C23" s="22">
        <v>2.9538000000000002</v>
      </c>
      <c r="D23" s="22"/>
      <c r="E23" s="22">
        <v>2.9538000000000002</v>
      </c>
      <c r="F23" s="22">
        <v>0.4783</v>
      </c>
      <c r="G23" s="22">
        <v>0.4783</v>
      </c>
      <c r="H23" s="22">
        <v>5.5065999999999997</v>
      </c>
      <c r="I23" s="22"/>
      <c r="J23" s="22"/>
      <c r="K23" s="22">
        <v>5.5065999999999997</v>
      </c>
      <c r="L23" s="22">
        <v>2.86E-2</v>
      </c>
      <c r="M23" s="22"/>
      <c r="N23" s="22">
        <v>0.61360000000000003</v>
      </c>
      <c r="O23" s="22">
        <v>0.4007</v>
      </c>
      <c r="P23" s="22">
        <v>0.20910000000000001</v>
      </c>
      <c r="Q23" s="22">
        <v>0.19159999999999999</v>
      </c>
      <c r="R23" s="22">
        <v>0.14940000000000001</v>
      </c>
      <c r="S23" s="22"/>
      <c r="T23" s="22"/>
    </row>
    <row r="24" spans="1:20" ht="27" customHeight="1" x14ac:dyDescent="0.15">
      <c r="A24" s="18" t="s">
        <v>45</v>
      </c>
      <c r="B24" s="21">
        <v>5.7766999999999999</v>
      </c>
      <c r="C24" s="22">
        <v>0.74109999999999998</v>
      </c>
      <c r="D24" s="22"/>
      <c r="E24" s="22">
        <v>0.74109999999999998</v>
      </c>
      <c r="F24" s="22"/>
      <c r="G24" s="22"/>
      <c r="H24" s="22">
        <v>4.5479000000000003</v>
      </c>
      <c r="I24" s="22">
        <v>4.0614999999999997</v>
      </c>
      <c r="J24" s="22"/>
      <c r="K24" s="22">
        <v>0.4864</v>
      </c>
      <c r="L24" s="22">
        <v>0.1148</v>
      </c>
      <c r="M24" s="22"/>
      <c r="N24" s="22">
        <v>0.1148</v>
      </c>
      <c r="O24" s="22">
        <v>0.21909999999999999</v>
      </c>
      <c r="P24" s="22">
        <v>6.1000000000000004E-3</v>
      </c>
      <c r="Q24" s="22">
        <v>0.21299999999999999</v>
      </c>
      <c r="R24" s="22">
        <v>3.27E-2</v>
      </c>
      <c r="S24" s="22">
        <v>6.3E-3</v>
      </c>
      <c r="T24" s="22"/>
    </row>
    <row r="25" spans="1:20" ht="27" customHeight="1" x14ac:dyDescent="0.15">
      <c r="A25" s="18" t="s">
        <v>46</v>
      </c>
      <c r="B25" s="21">
        <v>24.124300000000002</v>
      </c>
      <c r="C25" s="22">
        <v>13.728300000000001</v>
      </c>
      <c r="D25" s="22">
        <v>0.1993</v>
      </c>
      <c r="E25" s="22">
        <v>13.529</v>
      </c>
      <c r="F25" s="22">
        <v>6.4999999999999997E-3</v>
      </c>
      <c r="G25" s="22">
        <v>6.4999999999999997E-3</v>
      </c>
      <c r="H25" s="22">
        <v>6.3349000000000002</v>
      </c>
      <c r="I25" s="22">
        <v>2.5139</v>
      </c>
      <c r="J25" s="22"/>
      <c r="K25" s="22">
        <v>3.8210000000000002</v>
      </c>
      <c r="L25" s="22">
        <v>0.13830000000000001</v>
      </c>
      <c r="M25" s="22"/>
      <c r="N25" s="22">
        <v>2.1008</v>
      </c>
      <c r="O25" s="22">
        <v>1.4824999999999999</v>
      </c>
      <c r="P25" s="22">
        <v>0.2727</v>
      </c>
      <c r="Q25" s="22">
        <v>1.2098</v>
      </c>
      <c r="R25" s="22">
        <v>0.33300000000000002</v>
      </c>
      <c r="S25" s="22"/>
      <c r="T25" s="22"/>
    </row>
    <row r="26" spans="1:20" ht="27" customHeight="1" x14ac:dyDescent="0.15">
      <c r="A26" s="18" t="s">
        <v>47</v>
      </c>
      <c r="B26" s="21">
        <v>15.9221</v>
      </c>
      <c r="C26" s="22">
        <v>2.5653999999999999</v>
      </c>
      <c r="D26" s="22"/>
      <c r="E26" s="22">
        <v>2.5653999999999999</v>
      </c>
      <c r="F26" s="22"/>
      <c r="G26" s="22"/>
      <c r="H26" s="22">
        <v>12.0702</v>
      </c>
      <c r="I26" s="22">
        <v>8.2270000000000003</v>
      </c>
      <c r="J26" s="22"/>
      <c r="K26" s="22">
        <v>3.8431999999999999</v>
      </c>
      <c r="L26" s="22">
        <v>5.1799999999999999E-2</v>
      </c>
      <c r="M26" s="22">
        <v>0.12520000000000001</v>
      </c>
      <c r="N26" s="22">
        <v>0.53549999999999998</v>
      </c>
      <c r="O26" s="22">
        <v>0.13159999999999999</v>
      </c>
      <c r="P26" s="22">
        <v>3.7100000000000001E-2</v>
      </c>
      <c r="Q26" s="22">
        <v>9.4500000000000001E-2</v>
      </c>
      <c r="R26" s="22"/>
      <c r="S26" s="22">
        <v>0.44240000000000002</v>
      </c>
      <c r="T26" s="22"/>
    </row>
    <row r="27" spans="1:20" ht="27" customHeight="1" x14ac:dyDescent="0.15">
      <c r="A27" s="18" t="s">
        <v>48</v>
      </c>
      <c r="B27" s="21">
        <v>5.7065999999999999</v>
      </c>
      <c r="C27" s="22">
        <v>0.86350000000000005</v>
      </c>
      <c r="D27" s="22"/>
      <c r="E27" s="22">
        <v>0.86350000000000005</v>
      </c>
      <c r="F27" s="22"/>
      <c r="G27" s="22"/>
      <c r="H27" s="22">
        <v>4.0753000000000004</v>
      </c>
      <c r="I27" s="22">
        <v>4.0647000000000002</v>
      </c>
      <c r="J27" s="22"/>
      <c r="K27" s="22">
        <v>1.06E-2</v>
      </c>
      <c r="L27" s="22">
        <v>9.4E-2</v>
      </c>
      <c r="M27" s="22"/>
      <c r="N27" s="22">
        <v>0.11600000000000001</v>
      </c>
      <c r="O27" s="22">
        <v>0.15989999999999999</v>
      </c>
      <c r="P27" s="22">
        <v>0.15989999999999999</v>
      </c>
      <c r="Q27" s="22"/>
      <c r="R27" s="22">
        <v>0.39789999999999998</v>
      </c>
      <c r="S27" s="22"/>
      <c r="T27" s="22"/>
    </row>
    <row r="28" spans="1:20" s="13" customFormat="1" ht="27" customHeight="1" x14ac:dyDescent="0.15">
      <c r="A28" s="20" t="s">
        <v>49</v>
      </c>
      <c r="B28" s="21">
        <v>109.24939999999999</v>
      </c>
      <c r="C28" s="21">
        <f>C29+C30+C31+C32+C33+C34+C35</f>
        <v>39.0794</v>
      </c>
      <c r="D28" s="21">
        <f t="shared" ref="D28:T28" si="6">D29+D30+D31+D32+D33+D34+D35</f>
        <v>0.8580000000000001</v>
      </c>
      <c r="E28" s="21">
        <f t="shared" si="6"/>
        <v>38.221400000000003</v>
      </c>
      <c r="F28" s="21"/>
      <c r="G28" s="21"/>
      <c r="H28" s="21">
        <f t="shared" si="6"/>
        <v>51.561300000000003</v>
      </c>
      <c r="I28" s="21">
        <f t="shared" si="6"/>
        <v>20.918599999999998</v>
      </c>
      <c r="J28" s="21"/>
      <c r="K28" s="21">
        <f t="shared" si="6"/>
        <v>30.642699999999998</v>
      </c>
      <c r="L28" s="21">
        <f t="shared" si="6"/>
        <v>0.91789999999999983</v>
      </c>
      <c r="M28" s="21">
        <f t="shared" si="6"/>
        <v>0.10550000000000001</v>
      </c>
      <c r="N28" s="21">
        <f t="shared" si="6"/>
        <v>7.9441000000000006</v>
      </c>
      <c r="O28" s="21">
        <f t="shared" si="6"/>
        <v>5.1748999999999992</v>
      </c>
      <c r="P28" s="21">
        <f t="shared" si="6"/>
        <v>4.9168000000000003</v>
      </c>
      <c r="Q28" s="21">
        <f t="shared" si="6"/>
        <v>0.2581</v>
      </c>
      <c r="R28" s="21">
        <f t="shared" si="6"/>
        <v>2.9210000000000003</v>
      </c>
      <c r="S28" s="21"/>
      <c r="T28" s="21">
        <f t="shared" si="6"/>
        <v>1.5452999999999999</v>
      </c>
    </row>
    <row r="29" spans="1:20" ht="27" customHeight="1" x14ac:dyDescent="0.15">
      <c r="A29" s="18" t="s">
        <v>50</v>
      </c>
      <c r="B29" s="21">
        <v>11.52</v>
      </c>
      <c r="C29" s="22">
        <v>4.1416000000000004</v>
      </c>
      <c r="D29" s="22">
        <v>0.17100000000000001</v>
      </c>
      <c r="E29" s="22">
        <v>3.9706000000000001</v>
      </c>
      <c r="F29" s="22"/>
      <c r="G29" s="22"/>
      <c r="H29" s="22">
        <v>5.6829999999999998</v>
      </c>
      <c r="I29" s="22">
        <v>5.6829999999999998</v>
      </c>
      <c r="J29" s="22"/>
      <c r="K29" s="22"/>
      <c r="L29" s="22">
        <v>9.5699999999999993E-2</v>
      </c>
      <c r="M29" s="22">
        <v>2.01E-2</v>
      </c>
      <c r="N29" s="22">
        <v>0.85719999999999996</v>
      </c>
      <c r="O29" s="22">
        <v>0.25940000000000002</v>
      </c>
      <c r="P29" s="22">
        <v>0.25940000000000002</v>
      </c>
      <c r="Q29" s="22"/>
      <c r="R29" s="22">
        <v>0.46300000000000002</v>
      </c>
      <c r="S29" s="22"/>
      <c r="T29" s="22"/>
    </row>
    <row r="30" spans="1:20" ht="27" customHeight="1" x14ac:dyDescent="0.15">
      <c r="A30" s="18" t="s">
        <v>51</v>
      </c>
      <c r="B30" s="21">
        <f>C30+H30+L30+M30+N30+O30+R30</f>
        <v>40.272399999999998</v>
      </c>
      <c r="C30" s="22">
        <v>11.8498</v>
      </c>
      <c r="D30" s="22">
        <v>0.6744</v>
      </c>
      <c r="E30" s="22">
        <v>11.1754</v>
      </c>
      <c r="F30" s="22"/>
      <c r="G30" s="22"/>
      <c r="H30" s="22">
        <v>23.283300000000001</v>
      </c>
      <c r="I30" s="22">
        <v>2.1385999999999998</v>
      </c>
      <c r="J30" s="22"/>
      <c r="K30" s="22">
        <v>21.1447</v>
      </c>
      <c r="L30" s="22">
        <v>0.24579999999999999</v>
      </c>
      <c r="M30" s="22">
        <v>8.5400000000000004E-2</v>
      </c>
      <c r="N30" s="22">
        <v>2.1640999999999999</v>
      </c>
      <c r="O30" s="22">
        <v>1.4744999999999999</v>
      </c>
      <c r="P30" s="22">
        <v>1.4744999999999999</v>
      </c>
      <c r="Q30" s="22"/>
      <c r="R30" s="22">
        <v>1.1695</v>
      </c>
      <c r="S30" s="22"/>
      <c r="T30" s="22"/>
    </row>
    <row r="31" spans="1:20" ht="27" customHeight="1" x14ac:dyDescent="0.15">
      <c r="A31" s="18" t="s">
        <v>52</v>
      </c>
      <c r="B31" s="21">
        <f>C31+F31+H31+L31+M31+N31+O31+R31+S31+T31</f>
        <v>4.1928000000000001</v>
      </c>
      <c r="C31" s="22">
        <v>0.75590000000000002</v>
      </c>
      <c r="D31" s="22"/>
      <c r="E31" s="22">
        <v>0.75590000000000002</v>
      </c>
      <c r="F31" s="22"/>
      <c r="G31" s="22"/>
      <c r="H31" s="22">
        <v>2.6646999999999998</v>
      </c>
      <c r="I31" s="22"/>
      <c r="J31" s="22"/>
      <c r="K31" s="22">
        <v>2.6646999999999998</v>
      </c>
      <c r="L31" s="22">
        <v>5.62E-2</v>
      </c>
      <c r="M31" s="22"/>
      <c r="N31" s="22">
        <v>0.17960000000000001</v>
      </c>
      <c r="O31" s="22">
        <v>0.19120000000000001</v>
      </c>
      <c r="P31" s="22">
        <v>0.19120000000000001</v>
      </c>
      <c r="Q31" s="22"/>
      <c r="R31" s="22">
        <v>0.34520000000000001</v>
      </c>
      <c r="S31" s="22"/>
      <c r="T31" s="22"/>
    </row>
    <row r="32" spans="1:20" ht="27" customHeight="1" x14ac:dyDescent="0.15">
      <c r="A32" s="18" t="s">
        <v>53</v>
      </c>
      <c r="B32" s="21">
        <f t="shared" ref="B32:B35" si="7">C32+F32+H32+L32+M32+N32+O32+R32+S32+T32</f>
        <v>7.2563000000000004</v>
      </c>
      <c r="C32" s="22">
        <v>0.4214</v>
      </c>
      <c r="D32" s="22">
        <v>8.9999999999999998E-4</v>
      </c>
      <c r="E32" s="22">
        <v>0.42049999999999998</v>
      </c>
      <c r="F32" s="22"/>
      <c r="G32" s="22"/>
      <c r="H32" s="22">
        <v>4.0876000000000001</v>
      </c>
      <c r="I32" s="22">
        <v>2.7332999999999998</v>
      </c>
      <c r="J32" s="22"/>
      <c r="K32" s="22">
        <v>1.3543000000000001</v>
      </c>
      <c r="L32" s="22">
        <v>0.15920000000000001</v>
      </c>
      <c r="M32" s="22"/>
      <c r="N32" s="22">
        <v>8.7400000000000005E-2</v>
      </c>
      <c r="O32" s="22">
        <v>0.50570000000000004</v>
      </c>
      <c r="P32" s="22">
        <v>0.24759999999999999</v>
      </c>
      <c r="Q32" s="22">
        <v>0.2581</v>
      </c>
      <c r="R32" s="22">
        <v>0.44969999999999999</v>
      </c>
      <c r="S32" s="22"/>
      <c r="T32" s="22">
        <v>1.5452999999999999</v>
      </c>
    </row>
    <row r="33" spans="1:20" ht="27" customHeight="1" x14ac:dyDescent="0.15">
      <c r="A33" s="18" t="s">
        <v>54</v>
      </c>
      <c r="B33" s="21">
        <f t="shared" si="7"/>
        <v>7.6240000000000006</v>
      </c>
      <c r="C33" s="22">
        <v>1.24E-2</v>
      </c>
      <c r="D33" s="22"/>
      <c r="E33" s="22">
        <v>1.24E-2</v>
      </c>
      <c r="F33" s="22"/>
      <c r="G33" s="22"/>
      <c r="H33" s="22">
        <v>7.2878999999999996</v>
      </c>
      <c r="I33" s="22">
        <v>1.8089</v>
      </c>
      <c r="J33" s="22"/>
      <c r="K33" s="22">
        <v>5.4790000000000001</v>
      </c>
      <c r="L33" s="22">
        <v>4.8800000000000003E-2</v>
      </c>
      <c r="M33" s="22"/>
      <c r="N33" s="22">
        <v>2.8999999999999998E-3</v>
      </c>
      <c r="O33" s="22">
        <v>0.27200000000000002</v>
      </c>
      <c r="P33" s="22">
        <v>0.27200000000000002</v>
      </c>
      <c r="Q33" s="22"/>
      <c r="R33" s="22"/>
      <c r="S33" s="22"/>
      <c r="T33" s="22"/>
    </row>
    <row r="34" spans="1:20" ht="27" customHeight="1" x14ac:dyDescent="0.15">
      <c r="A34" s="18" t="s">
        <v>55</v>
      </c>
      <c r="B34" s="21">
        <f t="shared" si="7"/>
        <v>26.269500000000001</v>
      </c>
      <c r="C34" s="22">
        <v>17.352900000000002</v>
      </c>
      <c r="D34" s="22"/>
      <c r="E34" s="22">
        <v>17.352900000000002</v>
      </c>
      <c r="F34" s="22"/>
      <c r="G34" s="22"/>
      <c r="H34" s="22">
        <v>2.9542000000000002</v>
      </c>
      <c r="I34" s="22">
        <v>2.9542000000000002</v>
      </c>
      <c r="J34" s="22"/>
      <c r="K34" s="22"/>
      <c r="L34" s="22">
        <v>0.17580000000000001</v>
      </c>
      <c r="M34" s="22"/>
      <c r="N34" s="22">
        <v>3.6987000000000001</v>
      </c>
      <c r="O34" s="22">
        <v>1.8427</v>
      </c>
      <c r="P34" s="22">
        <v>1.8427</v>
      </c>
      <c r="Q34" s="22"/>
      <c r="R34" s="22">
        <v>0.2452</v>
      </c>
      <c r="S34" s="22"/>
      <c r="T34" s="22"/>
    </row>
    <row r="35" spans="1:20" ht="27" customHeight="1" x14ac:dyDescent="0.15">
      <c r="A35" s="18" t="s">
        <v>56</v>
      </c>
      <c r="B35" s="21">
        <f t="shared" si="7"/>
        <v>12.114400000000002</v>
      </c>
      <c r="C35" s="22">
        <v>4.5453999999999999</v>
      </c>
      <c r="D35" s="22">
        <v>1.17E-2</v>
      </c>
      <c r="E35" s="22">
        <v>4.5336999999999996</v>
      </c>
      <c r="F35" s="22"/>
      <c r="G35" s="22"/>
      <c r="H35" s="22">
        <v>5.6006</v>
      </c>
      <c r="I35" s="22">
        <v>5.6006</v>
      </c>
      <c r="J35" s="22"/>
      <c r="K35" s="22"/>
      <c r="L35" s="22">
        <v>0.13639999999999999</v>
      </c>
      <c r="M35" s="22"/>
      <c r="N35" s="22">
        <v>0.95420000000000005</v>
      </c>
      <c r="O35" s="22">
        <v>0.62939999999999996</v>
      </c>
      <c r="P35" s="22">
        <v>0.62939999999999996</v>
      </c>
      <c r="Q35" s="22"/>
      <c r="R35" s="22">
        <v>0.24840000000000001</v>
      </c>
      <c r="S35" s="22"/>
      <c r="T35" s="22"/>
    </row>
    <row r="36" spans="1:20" ht="27" customHeight="1" x14ac:dyDescent="0.15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</row>
    <row r="37" spans="1:20" ht="27" customHeight="1" x14ac:dyDescent="0.15"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</row>
    <row r="38" spans="1:20" ht="27" customHeight="1" x14ac:dyDescent="0.15"/>
  </sheetData>
  <mergeCells count="16">
    <mergeCell ref="A1:S1"/>
    <mergeCell ref="A2:T2"/>
    <mergeCell ref="C3:N3"/>
    <mergeCell ref="O3:Q3"/>
    <mergeCell ref="R3:T3"/>
    <mergeCell ref="A3:A5"/>
    <mergeCell ref="B3:B5"/>
    <mergeCell ref="C4:C5"/>
    <mergeCell ref="D4:E4"/>
    <mergeCell ref="I4:K4"/>
    <mergeCell ref="L4:N4"/>
    <mergeCell ref="P4:Q4"/>
    <mergeCell ref="R4:T4"/>
    <mergeCell ref="F4:F5"/>
    <mergeCell ref="H4:H5"/>
    <mergeCell ref="O4:O5"/>
  </mergeCells>
  <phoneticPr fontId="15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topLeftCell="A10" workbookViewId="0">
      <selection activeCell="X5" sqref="X5"/>
    </sheetView>
  </sheetViews>
  <sheetFormatPr defaultColWidth="9" defaultRowHeight="30" customHeight="1" x14ac:dyDescent="0.15"/>
  <cols>
    <col min="1" max="1" width="5.5" style="4" customWidth="1"/>
    <col min="2" max="2" width="6.25" style="4" customWidth="1"/>
    <col min="3" max="3" width="9" style="4" customWidth="1"/>
    <col min="4" max="8" width="8.125" style="4" customWidth="1"/>
    <col min="9" max="9" width="8.5" style="4" customWidth="1"/>
    <col min="10" max="21" width="8.125" style="4" customWidth="1"/>
    <col min="22" max="16384" width="9" style="4"/>
  </cols>
  <sheetData>
    <row r="1" spans="1:21" ht="30" customHeight="1" x14ac:dyDescent="0.15">
      <c r="A1" s="33" t="s">
        <v>57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30" customHeight="1" x14ac:dyDescent="0.1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s="1" customFormat="1" ht="30" customHeight="1" x14ac:dyDescent="0.15">
      <c r="A3" s="29" t="s">
        <v>2</v>
      </c>
      <c r="B3" s="29"/>
      <c r="C3" s="29" t="s">
        <v>3</v>
      </c>
      <c r="D3" s="29" t="s">
        <v>4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 t="s">
        <v>5</v>
      </c>
      <c r="Q3" s="29"/>
      <c r="R3" s="29"/>
      <c r="S3" s="29" t="s">
        <v>6</v>
      </c>
      <c r="T3" s="29"/>
      <c r="U3" s="29"/>
    </row>
    <row r="4" spans="1:21" s="1" customFormat="1" ht="30" customHeight="1" x14ac:dyDescent="0.15">
      <c r="A4" s="29"/>
      <c r="B4" s="29"/>
      <c r="C4" s="29"/>
      <c r="D4" s="29" t="s">
        <v>7</v>
      </c>
      <c r="E4" s="29" t="s">
        <v>8</v>
      </c>
      <c r="F4" s="29"/>
      <c r="G4" s="29" t="s">
        <v>9</v>
      </c>
      <c r="H4" s="5" t="s">
        <v>8</v>
      </c>
      <c r="I4" s="29" t="s">
        <v>10</v>
      </c>
      <c r="J4" s="29" t="s">
        <v>8</v>
      </c>
      <c r="K4" s="29"/>
      <c r="L4" s="29"/>
      <c r="M4" s="29" t="s">
        <v>11</v>
      </c>
      <c r="N4" s="29"/>
      <c r="O4" s="29"/>
      <c r="P4" s="29" t="s">
        <v>12</v>
      </c>
      <c r="Q4" s="29" t="s">
        <v>8</v>
      </c>
      <c r="R4" s="29"/>
      <c r="S4" s="29" t="s">
        <v>8</v>
      </c>
      <c r="T4" s="29"/>
      <c r="U4" s="29"/>
    </row>
    <row r="5" spans="1:21" s="1" customFormat="1" ht="30" customHeight="1" x14ac:dyDescent="0.15">
      <c r="A5" s="29"/>
      <c r="B5" s="29"/>
      <c r="C5" s="29"/>
      <c r="D5" s="29"/>
      <c r="E5" s="5" t="s">
        <v>13</v>
      </c>
      <c r="F5" s="5" t="s">
        <v>14</v>
      </c>
      <c r="G5" s="29"/>
      <c r="H5" s="5" t="s">
        <v>15</v>
      </c>
      <c r="I5" s="29"/>
      <c r="J5" s="5" t="s">
        <v>16</v>
      </c>
      <c r="K5" s="5" t="s">
        <v>17</v>
      </c>
      <c r="L5" s="5" t="s">
        <v>18</v>
      </c>
      <c r="M5" s="5" t="s">
        <v>19</v>
      </c>
      <c r="N5" s="5" t="s">
        <v>20</v>
      </c>
      <c r="O5" s="5" t="s">
        <v>21</v>
      </c>
      <c r="P5" s="29"/>
      <c r="Q5" s="5" t="s">
        <v>22</v>
      </c>
      <c r="R5" s="5" t="s">
        <v>23</v>
      </c>
      <c r="S5" s="5" t="s">
        <v>24</v>
      </c>
      <c r="T5" s="5" t="s">
        <v>25</v>
      </c>
      <c r="U5" s="5" t="s">
        <v>26</v>
      </c>
    </row>
    <row r="6" spans="1:21" s="2" customFormat="1" ht="39.950000000000003" customHeight="1" x14ac:dyDescent="0.15">
      <c r="A6" s="35" t="s">
        <v>27</v>
      </c>
      <c r="B6" s="35"/>
      <c r="C6" s="7">
        <f t="shared" ref="C6:U6" si="0">C36+C61</f>
        <v>233.92670000000004</v>
      </c>
      <c r="D6" s="7">
        <f t="shared" si="0"/>
        <v>78.538799999999995</v>
      </c>
      <c r="E6" s="7">
        <f t="shared" si="0"/>
        <v>1.3077000000000001</v>
      </c>
      <c r="F6" s="7">
        <f t="shared" si="0"/>
        <v>77.231099999999984</v>
      </c>
      <c r="G6" s="7">
        <f t="shared" si="0"/>
        <v>0.59210000000000007</v>
      </c>
      <c r="H6" s="7">
        <f t="shared" si="0"/>
        <v>0.59210000000000007</v>
      </c>
      <c r="I6" s="7">
        <f t="shared" si="0"/>
        <v>118.3874</v>
      </c>
      <c r="J6" s="7">
        <f t="shared" si="0"/>
        <v>45.804899999999996</v>
      </c>
      <c r="K6" s="7">
        <f t="shared" si="0"/>
        <v>0.78910000000000002</v>
      </c>
      <c r="L6" s="7">
        <f t="shared" si="0"/>
        <v>71.793399999999991</v>
      </c>
      <c r="M6" s="7">
        <f t="shared" si="0"/>
        <v>1.7555999999999996</v>
      </c>
      <c r="N6" s="7">
        <f t="shared" si="0"/>
        <v>0.48780000000000001</v>
      </c>
      <c r="O6" s="7">
        <f t="shared" si="0"/>
        <v>14.966099999999999</v>
      </c>
      <c r="P6" s="7">
        <f t="shared" si="0"/>
        <v>9.0010999999999992</v>
      </c>
      <c r="Q6" s="7">
        <f t="shared" si="0"/>
        <v>7.0340999999999996</v>
      </c>
      <c r="R6" s="7">
        <f t="shared" si="0"/>
        <v>1.9669999999999999</v>
      </c>
      <c r="S6" s="7">
        <f t="shared" si="0"/>
        <v>6.4265999999999996</v>
      </c>
      <c r="T6" s="7">
        <f t="shared" si="0"/>
        <v>0.44869999999999999</v>
      </c>
      <c r="U6" s="7">
        <f t="shared" si="0"/>
        <v>3.3224999999999998</v>
      </c>
    </row>
    <row r="7" spans="1:21" s="2" customFormat="1" ht="39.950000000000003" customHeight="1" x14ac:dyDescent="0.15">
      <c r="A7" s="36" t="s">
        <v>58</v>
      </c>
      <c r="B7" s="6" t="s">
        <v>28</v>
      </c>
      <c r="C7" s="7">
        <v>2.5911</v>
      </c>
      <c r="D7" s="7">
        <f>D8</f>
        <v>0.21540000000000001</v>
      </c>
      <c r="E7" s="7">
        <f>E8</f>
        <v>0.21540000000000001</v>
      </c>
      <c r="F7" s="7"/>
      <c r="G7" s="7"/>
      <c r="H7" s="7"/>
      <c r="I7" s="7">
        <f>I8</f>
        <v>2.2892000000000001</v>
      </c>
      <c r="J7" s="7"/>
      <c r="K7" s="7"/>
      <c r="L7" s="7">
        <f>L8</f>
        <v>2.2892000000000001</v>
      </c>
      <c r="M7" s="7">
        <f>M8</f>
        <v>5.3800000000000001E-2</v>
      </c>
      <c r="N7" s="7"/>
      <c r="O7" s="7">
        <f>O8</f>
        <v>3.27E-2</v>
      </c>
      <c r="P7" s="7"/>
      <c r="Q7" s="7"/>
      <c r="R7" s="7"/>
      <c r="S7" s="7"/>
      <c r="T7" s="7"/>
      <c r="U7" s="7"/>
    </row>
    <row r="8" spans="1:21" s="1" customFormat="1" ht="30" customHeight="1" x14ac:dyDescent="0.15">
      <c r="A8" s="37"/>
      <c r="B8" s="5" t="s">
        <v>29</v>
      </c>
      <c r="C8" s="8">
        <f>D8+G8+I8+M8+N8+O8+P8+S8+T8+U8</f>
        <v>2.5911</v>
      </c>
      <c r="D8" s="8">
        <v>0.21540000000000001</v>
      </c>
      <c r="E8" s="8">
        <v>0.21540000000000001</v>
      </c>
      <c r="F8" s="8"/>
      <c r="G8" s="8"/>
      <c r="H8" s="8"/>
      <c r="I8" s="8">
        <v>2.2892000000000001</v>
      </c>
      <c r="J8" s="8"/>
      <c r="K8" s="8"/>
      <c r="L8" s="8">
        <v>2.2892000000000001</v>
      </c>
      <c r="M8" s="8">
        <v>5.3800000000000001E-2</v>
      </c>
      <c r="N8" s="8"/>
      <c r="O8" s="8">
        <v>3.27E-2</v>
      </c>
      <c r="P8" s="8"/>
      <c r="Q8" s="8"/>
      <c r="R8" s="5"/>
      <c r="S8" s="5"/>
      <c r="T8" s="5"/>
      <c r="U8" s="10"/>
    </row>
    <row r="9" spans="1:21" s="2" customFormat="1" ht="39.950000000000003" customHeight="1" x14ac:dyDescent="0.15">
      <c r="A9" s="36"/>
      <c r="B9" s="6" t="s">
        <v>30</v>
      </c>
      <c r="C9" s="7">
        <v>13.685600000000001</v>
      </c>
      <c r="D9" s="7">
        <f>D10+D11+D12</f>
        <v>4.9039999999999999</v>
      </c>
      <c r="E9" s="7"/>
      <c r="F9" s="7">
        <f t="shared" ref="F9:Q9" si="1">F10+F11+F12</f>
        <v>4.9039999999999999</v>
      </c>
      <c r="G9" s="7">
        <f t="shared" si="1"/>
        <v>0.10730000000000001</v>
      </c>
      <c r="H9" s="7">
        <f t="shared" si="1"/>
        <v>0.10730000000000001</v>
      </c>
      <c r="I9" s="7">
        <f t="shared" si="1"/>
        <v>6.8278999999999996</v>
      </c>
      <c r="J9" s="7">
        <f t="shared" si="1"/>
        <v>1.5832999999999999</v>
      </c>
      <c r="K9" s="7">
        <f t="shared" si="1"/>
        <v>0.78910000000000002</v>
      </c>
      <c r="L9" s="7">
        <f t="shared" si="1"/>
        <v>4.4554999999999998</v>
      </c>
      <c r="M9" s="7">
        <f t="shared" si="1"/>
        <v>6.6900000000000001E-2</v>
      </c>
      <c r="N9" s="7">
        <f t="shared" si="1"/>
        <v>0.2162</v>
      </c>
      <c r="O9" s="7">
        <f t="shared" si="1"/>
        <v>0.69089999999999996</v>
      </c>
      <c r="P9" s="7">
        <f t="shared" si="1"/>
        <v>0.87239999999999995</v>
      </c>
      <c r="Q9" s="7">
        <f t="shared" si="1"/>
        <v>0.87239999999999995</v>
      </c>
      <c r="R9" s="7"/>
      <c r="S9" s="7"/>
      <c r="T9" s="7"/>
      <c r="U9" s="7"/>
    </row>
    <row r="10" spans="1:21" s="1" customFormat="1" ht="30" customHeight="1" x14ac:dyDescent="0.15">
      <c r="A10" s="37"/>
      <c r="B10" s="9" t="s">
        <v>31</v>
      </c>
      <c r="C10" s="8">
        <f>D10+G10+I10+M10+N10+O10+P10+S10+T10+U10</f>
        <v>2.5367999999999999</v>
      </c>
      <c r="D10" s="10"/>
      <c r="E10" s="10"/>
      <c r="F10" s="10"/>
      <c r="G10" s="10"/>
      <c r="H10" s="10"/>
      <c r="I10" s="10">
        <v>2.5367999999999999</v>
      </c>
      <c r="J10" s="10"/>
      <c r="K10" s="10"/>
      <c r="L10" s="10">
        <v>2.5367999999999999</v>
      </c>
      <c r="M10" s="10"/>
      <c r="N10" s="10"/>
      <c r="O10" s="10"/>
      <c r="P10" s="10"/>
      <c r="Q10" s="10"/>
      <c r="R10" s="10"/>
      <c r="S10" s="10"/>
      <c r="T10" s="10"/>
      <c r="U10" s="10"/>
    </row>
    <row r="11" spans="1:21" s="1" customFormat="1" ht="30" customHeight="1" x14ac:dyDescent="0.15">
      <c r="A11" s="37"/>
      <c r="B11" s="9" t="s">
        <v>32</v>
      </c>
      <c r="C11" s="8">
        <f>D11+G11+I11+M11+N11+O11+P11+S11+T11+U11</f>
        <v>10.787500000000001</v>
      </c>
      <c r="D11" s="10">
        <v>4.9039999999999999</v>
      </c>
      <c r="E11" s="10"/>
      <c r="F11" s="10">
        <v>4.9039999999999999</v>
      </c>
      <c r="G11" s="10">
        <v>0.10730000000000001</v>
      </c>
      <c r="H11" s="10">
        <v>0.10730000000000001</v>
      </c>
      <c r="I11" s="10">
        <v>3.9298000000000002</v>
      </c>
      <c r="J11" s="10">
        <v>1.5832999999999999</v>
      </c>
      <c r="K11" s="10">
        <v>0.42780000000000001</v>
      </c>
      <c r="L11" s="10">
        <v>1.9187000000000001</v>
      </c>
      <c r="M11" s="10">
        <v>6.6900000000000001E-2</v>
      </c>
      <c r="N11" s="10">
        <v>0.2162</v>
      </c>
      <c r="O11" s="10">
        <v>0.69089999999999996</v>
      </c>
      <c r="P11" s="10">
        <v>0.87239999999999995</v>
      </c>
      <c r="Q11" s="10">
        <v>0.87239999999999995</v>
      </c>
      <c r="R11" s="10"/>
      <c r="S11" s="10"/>
      <c r="T11" s="10"/>
      <c r="U11" s="10"/>
    </row>
    <row r="12" spans="1:21" s="1" customFormat="1" ht="30" customHeight="1" x14ac:dyDescent="0.15">
      <c r="A12" s="37"/>
      <c r="B12" s="9" t="s">
        <v>33</v>
      </c>
      <c r="C12" s="8">
        <f>D12+G12+I12+M12+N12+O12+P12+S12+T12+U12</f>
        <v>0.36130000000000001</v>
      </c>
      <c r="D12" s="10"/>
      <c r="E12" s="10"/>
      <c r="F12" s="10"/>
      <c r="G12" s="10"/>
      <c r="H12" s="10"/>
      <c r="I12" s="10">
        <v>0.36130000000000001</v>
      </c>
      <c r="J12" s="10"/>
      <c r="K12" s="10">
        <v>0.36130000000000001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s="2" customFormat="1" ht="39.950000000000003" customHeight="1" x14ac:dyDescent="0.15">
      <c r="A13" s="36"/>
      <c r="B13" s="11" t="s">
        <v>34</v>
      </c>
      <c r="C13" s="7">
        <v>19.395099999999999</v>
      </c>
      <c r="D13" s="7">
        <f>D14+D15+D16</f>
        <v>4.7737999999999996</v>
      </c>
      <c r="E13" s="7"/>
      <c r="F13" s="7">
        <f t="shared" ref="F13:Q13" si="2">F14+F15+F16</f>
        <v>4.7737999999999996</v>
      </c>
      <c r="G13" s="7"/>
      <c r="H13" s="7"/>
      <c r="I13" s="7">
        <f t="shared" si="2"/>
        <v>12.8369</v>
      </c>
      <c r="J13" s="7">
        <f t="shared" si="2"/>
        <v>3.3409</v>
      </c>
      <c r="K13" s="7"/>
      <c r="L13" s="7">
        <f t="shared" si="2"/>
        <v>9.4960000000000004</v>
      </c>
      <c r="M13" s="7">
        <f t="shared" si="2"/>
        <v>0.28949999999999998</v>
      </c>
      <c r="N13" s="7">
        <f t="shared" si="2"/>
        <v>4.0899999999999999E-2</v>
      </c>
      <c r="O13" s="7">
        <f t="shared" si="2"/>
        <v>1.0427999999999999</v>
      </c>
      <c r="P13" s="7">
        <f t="shared" si="2"/>
        <v>0.41119999999999995</v>
      </c>
      <c r="Q13" s="7">
        <f t="shared" si="2"/>
        <v>0.41119999999999995</v>
      </c>
      <c r="R13" s="7"/>
      <c r="S13" s="7"/>
      <c r="T13" s="7"/>
      <c r="U13" s="7"/>
    </row>
    <row r="14" spans="1:21" s="1" customFormat="1" ht="30" customHeight="1" x14ac:dyDescent="0.15">
      <c r="A14" s="37"/>
      <c r="B14" s="9" t="s">
        <v>35</v>
      </c>
      <c r="C14" s="8">
        <f>D14+G14+I14+M14+N14+O14+P14+S14+T14+U14</f>
        <v>6.8925999999999998</v>
      </c>
      <c r="D14" s="10">
        <v>1.2450000000000001</v>
      </c>
      <c r="E14" s="10"/>
      <c r="F14" s="10">
        <v>1.2450000000000001</v>
      </c>
      <c r="G14" s="10"/>
      <c r="H14" s="10"/>
      <c r="I14" s="10">
        <v>5.2087000000000003</v>
      </c>
      <c r="J14" s="10"/>
      <c r="K14" s="10"/>
      <c r="L14" s="10">
        <v>5.2087000000000003</v>
      </c>
      <c r="M14" s="10">
        <v>0.1124</v>
      </c>
      <c r="N14" s="10">
        <v>4.0899999999999999E-2</v>
      </c>
      <c r="O14" s="10">
        <v>0.28560000000000002</v>
      </c>
      <c r="P14" s="10"/>
      <c r="Q14" s="10"/>
      <c r="R14" s="10"/>
      <c r="S14" s="10"/>
      <c r="T14" s="10"/>
      <c r="U14" s="10"/>
    </row>
    <row r="15" spans="1:21" s="1" customFormat="1" ht="30" customHeight="1" x14ac:dyDescent="0.15">
      <c r="A15" s="37"/>
      <c r="B15" s="9" t="s">
        <v>36</v>
      </c>
      <c r="C15" s="8">
        <f>D15+G15+I15+M15+N15+O15+P15+S15+T15+U15</f>
        <v>9.4019000000000013</v>
      </c>
      <c r="D15" s="10">
        <v>2.2568999999999999</v>
      </c>
      <c r="E15" s="10"/>
      <c r="F15" s="10">
        <v>2.2568999999999999</v>
      </c>
      <c r="G15" s="10"/>
      <c r="H15" s="10"/>
      <c r="I15" s="10">
        <v>6.4363000000000001</v>
      </c>
      <c r="J15" s="10">
        <v>3.3409</v>
      </c>
      <c r="K15" s="10"/>
      <c r="L15" s="10">
        <v>3.0954000000000002</v>
      </c>
      <c r="M15" s="10">
        <v>0.17710000000000001</v>
      </c>
      <c r="N15" s="10"/>
      <c r="O15" s="10">
        <v>0.49309999999999998</v>
      </c>
      <c r="P15" s="10">
        <v>3.85E-2</v>
      </c>
      <c r="Q15" s="10">
        <v>3.85E-2</v>
      </c>
      <c r="R15" s="10"/>
      <c r="S15" s="10"/>
      <c r="T15" s="10"/>
      <c r="U15" s="10"/>
    </row>
    <row r="16" spans="1:21" s="1" customFormat="1" ht="30" customHeight="1" x14ac:dyDescent="0.15">
      <c r="A16" s="37"/>
      <c r="B16" s="9" t="s">
        <v>37</v>
      </c>
      <c r="C16" s="8">
        <f>D16+G16+I16+M16+N16+O16+P16+S16+T16+U16</f>
        <v>3.1006</v>
      </c>
      <c r="D16" s="10">
        <v>1.2719</v>
      </c>
      <c r="E16" s="10"/>
      <c r="F16" s="10">
        <v>1.2719</v>
      </c>
      <c r="G16" s="10"/>
      <c r="H16" s="10"/>
      <c r="I16" s="10">
        <v>1.1919</v>
      </c>
      <c r="J16" s="10"/>
      <c r="K16" s="10"/>
      <c r="L16" s="10">
        <v>1.1919</v>
      </c>
      <c r="M16" s="10"/>
      <c r="N16" s="10"/>
      <c r="O16" s="10">
        <v>0.2641</v>
      </c>
      <c r="P16" s="10">
        <v>0.37269999999999998</v>
      </c>
      <c r="Q16" s="10">
        <v>0.37269999999999998</v>
      </c>
      <c r="R16" s="10"/>
      <c r="S16" s="10"/>
      <c r="T16" s="10"/>
      <c r="U16" s="10"/>
    </row>
    <row r="17" spans="1:21" s="2" customFormat="1" ht="39.950000000000003" customHeight="1" x14ac:dyDescent="0.15">
      <c r="A17" s="36"/>
      <c r="B17" s="11" t="s">
        <v>38</v>
      </c>
      <c r="C17" s="7">
        <v>18.494199999999999</v>
      </c>
      <c r="D17" s="7">
        <f>D19+D18</f>
        <v>5.6196000000000002</v>
      </c>
      <c r="E17" s="7">
        <f t="shared" ref="E17:U17" si="3">E19+E18</f>
        <v>3.5000000000000003E-2</v>
      </c>
      <c r="F17" s="7">
        <f t="shared" si="3"/>
        <v>5.5846</v>
      </c>
      <c r="G17" s="7"/>
      <c r="H17" s="7"/>
      <c r="I17" s="7">
        <f t="shared" si="3"/>
        <v>11.010199999999999</v>
      </c>
      <c r="J17" s="7"/>
      <c r="K17" s="7"/>
      <c r="L17" s="7">
        <f t="shared" si="3"/>
        <v>11.010199999999999</v>
      </c>
      <c r="M17" s="7"/>
      <c r="N17" s="7"/>
      <c r="O17" s="7">
        <f t="shared" si="3"/>
        <v>1.1320999999999999</v>
      </c>
      <c r="P17" s="7">
        <f t="shared" si="3"/>
        <v>0.14879999999999999</v>
      </c>
      <c r="Q17" s="7">
        <f t="shared" si="3"/>
        <v>0.14879999999999999</v>
      </c>
      <c r="R17" s="7"/>
      <c r="S17" s="7"/>
      <c r="T17" s="7"/>
      <c r="U17" s="7">
        <f t="shared" si="3"/>
        <v>0.58350000000000002</v>
      </c>
    </row>
    <row r="18" spans="1:21" s="1" customFormat="1" ht="30" customHeight="1" x14ac:dyDescent="0.15">
      <c r="A18" s="37"/>
      <c r="B18" s="9" t="s">
        <v>39</v>
      </c>
      <c r="C18" s="8">
        <f>D18+G18+I18+M18+N18+O18+P18+S18+T18+U18</f>
        <v>14.869399999999999</v>
      </c>
      <c r="D18" s="10">
        <v>4.0351999999999997</v>
      </c>
      <c r="E18" s="10">
        <v>3.5000000000000003E-2</v>
      </c>
      <c r="F18" s="10">
        <v>4.0002000000000004</v>
      </c>
      <c r="G18" s="10"/>
      <c r="H18" s="10"/>
      <c r="I18" s="10">
        <v>10.010999999999999</v>
      </c>
      <c r="J18" s="10"/>
      <c r="K18" s="10"/>
      <c r="L18" s="10">
        <v>10.010999999999999</v>
      </c>
      <c r="M18" s="10"/>
      <c r="N18" s="10"/>
      <c r="O18" s="10">
        <v>0.81759999999999999</v>
      </c>
      <c r="P18" s="10">
        <v>5.5999999999999999E-3</v>
      </c>
      <c r="Q18" s="10">
        <v>5.5999999999999999E-3</v>
      </c>
      <c r="R18" s="10"/>
      <c r="S18" s="10"/>
      <c r="T18" s="10"/>
      <c r="U18" s="10"/>
    </row>
    <row r="19" spans="1:21" s="1" customFormat="1" ht="30" customHeight="1" x14ac:dyDescent="0.15">
      <c r="A19" s="37"/>
      <c r="B19" s="9" t="s">
        <v>40</v>
      </c>
      <c r="C19" s="8">
        <f>D19+G19+I19+M19+N19+O19+P19+S19+T19+U19</f>
        <v>3.6248000000000005</v>
      </c>
      <c r="D19" s="9">
        <v>1.5844</v>
      </c>
      <c r="E19" s="9"/>
      <c r="F19" s="9">
        <v>1.5844</v>
      </c>
      <c r="G19" s="9"/>
      <c r="H19" s="9"/>
      <c r="I19" s="9">
        <v>0.99919999999999998</v>
      </c>
      <c r="J19" s="9"/>
      <c r="K19" s="9"/>
      <c r="L19" s="9">
        <v>0.99919999999999998</v>
      </c>
      <c r="M19" s="9"/>
      <c r="N19" s="9"/>
      <c r="O19" s="9">
        <v>0.3145</v>
      </c>
      <c r="P19" s="9">
        <v>0.14319999999999999</v>
      </c>
      <c r="Q19" s="9">
        <v>0.14319999999999999</v>
      </c>
      <c r="R19" s="9"/>
      <c r="S19" s="9"/>
      <c r="T19" s="9"/>
      <c r="U19" s="9">
        <v>0.58350000000000002</v>
      </c>
    </row>
    <row r="20" spans="1:21" s="2" customFormat="1" ht="39.950000000000003" customHeight="1" x14ac:dyDescent="0.15">
      <c r="A20" s="36"/>
      <c r="B20" s="11" t="s">
        <v>41</v>
      </c>
      <c r="C20" s="7">
        <v>67.005700000000004</v>
      </c>
      <c r="D20" s="11">
        <f>D21+D22+D23+D24+D25+D26+D27</f>
        <v>23.9466</v>
      </c>
      <c r="E20" s="11">
        <f t="shared" ref="E20:U20" si="4">E21+E22+E23+E24+E25+E26+E27</f>
        <v>0.1993</v>
      </c>
      <c r="F20" s="11">
        <f t="shared" si="4"/>
        <v>23.747299999999999</v>
      </c>
      <c r="G20" s="11">
        <f t="shared" si="4"/>
        <v>0.48480000000000001</v>
      </c>
      <c r="H20" s="11">
        <f t="shared" si="4"/>
        <v>0.48480000000000001</v>
      </c>
      <c r="I20" s="11">
        <f t="shared" si="4"/>
        <v>33.861899999999999</v>
      </c>
      <c r="J20" s="11">
        <f t="shared" si="4"/>
        <v>19.9621</v>
      </c>
      <c r="K20" s="11"/>
      <c r="L20" s="11">
        <f t="shared" si="4"/>
        <v>13.899799999999999</v>
      </c>
      <c r="M20" s="11">
        <f t="shared" si="4"/>
        <v>0.42749999999999999</v>
      </c>
      <c r="N20" s="11">
        <f t="shared" si="4"/>
        <v>0.12520000000000001</v>
      </c>
      <c r="O20" s="11">
        <f t="shared" si="4"/>
        <v>4.1234999999999999</v>
      </c>
      <c r="P20" s="11">
        <f t="shared" si="4"/>
        <v>2.3938000000000001</v>
      </c>
      <c r="Q20" s="11">
        <f t="shared" si="4"/>
        <v>0.68490000000000006</v>
      </c>
      <c r="R20" s="11">
        <f t="shared" si="4"/>
        <v>1.7088999999999999</v>
      </c>
      <c r="S20" s="11"/>
      <c r="T20" s="11">
        <f t="shared" si="4"/>
        <v>0.44869999999999999</v>
      </c>
      <c r="U20" s="11">
        <f t="shared" si="4"/>
        <v>1.1937</v>
      </c>
    </row>
    <row r="21" spans="1:21" s="1" customFormat="1" ht="30" customHeight="1" x14ac:dyDescent="0.15">
      <c r="A21" s="37"/>
      <c r="B21" s="9" t="s">
        <v>42</v>
      </c>
      <c r="C21" s="8">
        <f t="shared" ref="C21:C27" si="5">D21+G21+I21+M21+N21+O21+P21+S21+T21+U21</f>
        <v>1.2098</v>
      </c>
      <c r="D21" s="9">
        <v>0.22850000000000001</v>
      </c>
      <c r="E21" s="9"/>
      <c r="F21" s="9">
        <v>0.22850000000000001</v>
      </c>
      <c r="G21" s="9"/>
      <c r="H21" s="9"/>
      <c r="I21" s="9">
        <v>0.93379999999999996</v>
      </c>
      <c r="J21" s="9">
        <v>0.93379999999999996</v>
      </c>
      <c r="K21" s="9"/>
      <c r="L21" s="9"/>
      <c r="M21" s="9"/>
      <c r="N21" s="9"/>
      <c r="O21" s="9">
        <v>4.7500000000000001E-2</v>
      </c>
      <c r="P21" s="9"/>
      <c r="Q21" s="9"/>
      <c r="R21" s="9"/>
      <c r="S21" s="9"/>
      <c r="T21" s="9"/>
      <c r="U21" s="9"/>
    </row>
    <row r="22" spans="1:21" s="1" customFormat="1" ht="30" customHeight="1" x14ac:dyDescent="0.15">
      <c r="A22" s="37"/>
      <c r="B22" s="9" t="s">
        <v>43</v>
      </c>
      <c r="C22" s="8">
        <f t="shared" si="5"/>
        <v>5.0481999999999996</v>
      </c>
      <c r="D22" s="9">
        <v>2.8660000000000001</v>
      </c>
      <c r="E22" s="9"/>
      <c r="F22" s="9">
        <v>2.8660000000000001</v>
      </c>
      <c r="G22" s="9"/>
      <c r="H22" s="9"/>
      <c r="I22" s="9">
        <v>0.39319999999999999</v>
      </c>
      <c r="J22" s="9">
        <v>0.16120000000000001</v>
      </c>
      <c r="K22" s="9"/>
      <c r="L22" s="9">
        <v>0.23200000000000001</v>
      </c>
      <c r="M22" s="9"/>
      <c r="N22" s="9"/>
      <c r="O22" s="9">
        <v>0.59530000000000005</v>
      </c>
      <c r="P22" s="9"/>
      <c r="Q22" s="9"/>
      <c r="R22" s="9"/>
      <c r="S22" s="9"/>
      <c r="T22" s="9"/>
      <c r="U22" s="9">
        <v>1.1937</v>
      </c>
    </row>
    <row r="23" spans="1:21" s="1" customFormat="1" ht="30" customHeight="1" x14ac:dyDescent="0.15">
      <c r="A23" s="37"/>
      <c r="B23" s="9" t="s">
        <v>44</v>
      </c>
      <c r="C23" s="8">
        <f t="shared" si="5"/>
        <v>9.981600000000002</v>
      </c>
      <c r="D23" s="9">
        <v>2.9538000000000002</v>
      </c>
      <c r="E23" s="9"/>
      <c r="F23" s="9">
        <v>2.9538000000000002</v>
      </c>
      <c r="G23" s="9">
        <v>0.4783</v>
      </c>
      <c r="H23" s="9">
        <v>0.4783</v>
      </c>
      <c r="I23" s="9">
        <v>5.5065999999999997</v>
      </c>
      <c r="J23" s="9"/>
      <c r="K23" s="9"/>
      <c r="L23" s="9">
        <v>5.5065999999999997</v>
      </c>
      <c r="M23" s="9">
        <v>2.86E-2</v>
      </c>
      <c r="N23" s="9"/>
      <c r="O23" s="9">
        <v>0.61360000000000003</v>
      </c>
      <c r="P23" s="9">
        <v>0.4007</v>
      </c>
      <c r="Q23" s="9">
        <v>0.20910000000000001</v>
      </c>
      <c r="R23" s="9">
        <v>0.19159999999999999</v>
      </c>
      <c r="S23" s="9"/>
      <c r="T23" s="9"/>
      <c r="U23" s="9"/>
    </row>
    <row r="24" spans="1:21" s="1" customFormat="1" ht="30" customHeight="1" x14ac:dyDescent="0.15">
      <c r="A24" s="37"/>
      <c r="B24" s="9" t="s">
        <v>45</v>
      </c>
      <c r="C24" s="8">
        <f t="shared" si="5"/>
        <v>5.7440000000000007</v>
      </c>
      <c r="D24" s="9">
        <v>0.74109999999999998</v>
      </c>
      <c r="E24" s="9"/>
      <c r="F24" s="9">
        <v>0.74109999999999998</v>
      </c>
      <c r="G24" s="9"/>
      <c r="H24" s="9"/>
      <c r="I24" s="9">
        <v>4.5479000000000003</v>
      </c>
      <c r="J24" s="9">
        <v>4.0614999999999997</v>
      </c>
      <c r="K24" s="9"/>
      <c r="L24" s="9">
        <v>0.4864</v>
      </c>
      <c r="M24" s="9">
        <v>0.1148</v>
      </c>
      <c r="N24" s="9"/>
      <c r="O24" s="9">
        <v>0.1148</v>
      </c>
      <c r="P24" s="9">
        <v>0.21909999999999999</v>
      </c>
      <c r="Q24" s="9">
        <v>6.1000000000000004E-3</v>
      </c>
      <c r="R24" s="9">
        <v>0.21299999999999999</v>
      </c>
      <c r="S24" s="9"/>
      <c r="T24" s="9">
        <v>6.3E-3</v>
      </c>
      <c r="U24" s="9"/>
    </row>
    <row r="25" spans="1:21" s="1" customFormat="1" ht="30" customHeight="1" x14ac:dyDescent="0.15">
      <c r="A25" s="37"/>
      <c r="B25" s="9" t="s">
        <v>46</v>
      </c>
      <c r="C25" s="8">
        <f t="shared" si="5"/>
        <v>23.7913</v>
      </c>
      <c r="D25" s="9">
        <v>13.728300000000001</v>
      </c>
      <c r="E25" s="9">
        <v>0.1993</v>
      </c>
      <c r="F25" s="9">
        <v>13.529</v>
      </c>
      <c r="G25" s="9">
        <v>6.4999999999999997E-3</v>
      </c>
      <c r="H25" s="9">
        <v>6.4999999999999997E-3</v>
      </c>
      <c r="I25" s="9">
        <v>6.3349000000000002</v>
      </c>
      <c r="J25" s="9">
        <v>2.5139</v>
      </c>
      <c r="K25" s="9"/>
      <c r="L25" s="9">
        <v>3.8210000000000002</v>
      </c>
      <c r="M25" s="9">
        <v>0.13830000000000001</v>
      </c>
      <c r="N25" s="9"/>
      <c r="O25" s="9">
        <v>2.1008</v>
      </c>
      <c r="P25" s="9">
        <v>1.4824999999999999</v>
      </c>
      <c r="Q25" s="9">
        <v>0.2727</v>
      </c>
      <c r="R25" s="9">
        <v>1.2098</v>
      </c>
      <c r="S25" s="9"/>
      <c r="T25" s="9"/>
      <c r="U25" s="9"/>
    </row>
    <row r="26" spans="1:21" s="1" customFormat="1" ht="30" customHeight="1" x14ac:dyDescent="0.15">
      <c r="A26" s="37"/>
      <c r="B26" s="9" t="s">
        <v>47</v>
      </c>
      <c r="C26" s="8">
        <f t="shared" si="5"/>
        <v>15.9221</v>
      </c>
      <c r="D26" s="9">
        <v>2.5653999999999999</v>
      </c>
      <c r="E26" s="9"/>
      <c r="F26" s="9">
        <v>2.5653999999999999</v>
      </c>
      <c r="G26" s="9"/>
      <c r="H26" s="9"/>
      <c r="I26" s="9">
        <v>12.0702</v>
      </c>
      <c r="J26" s="9">
        <v>8.2270000000000003</v>
      </c>
      <c r="K26" s="9"/>
      <c r="L26" s="9">
        <v>3.8431999999999999</v>
      </c>
      <c r="M26" s="9">
        <v>5.1799999999999999E-2</v>
      </c>
      <c r="N26" s="9">
        <v>0.12520000000000001</v>
      </c>
      <c r="O26" s="9">
        <v>0.53549999999999998</v>
      </c>
      <c r="P26" s="9">
        <v>0.13159999999999999</v>
      </c>
      <c r="Q26" s="9">
        <v>3.7100000000000001E-2</v>
      </c>
      <c r="R26" s="9">
        <v>9.4500000000000001E-2</v>
      </c>
      <c r="S26" s="9"/>
      <c r="T26" s="9">
        <v>0.44240000000000002</v>
      </c>
      <c r="U26" s="9"/>
    </row>
    <row r="27" spans="1:21" s="1" customFormat="1" ht="30" customHeight="1" x14ac:dyDescent="0.15">
      <c r="A27" s="37"/>
      <c r="B27" s="9" t="s">
        <v>48</v>
      </c>
      <c r="C27" s="8">
        <f t="shared" si="5"/>
        <v>5.3087000000000009</v>
      </c>
      <c r="D27" s="9">
        <v>0.86350000000000005</v>
      </c>
      <c r="E27" s="9"/>
      <c r="F27" s="9">
        <v>0.86350000000000005</v>
      </c>
      <c r="G27" s="9"/>
      <c r="H27" s="9"/>
      <c r="I27" s="9">
        <v>4.0753000000000004</v>
      </c>
      <c r="J27" s="9">
        <v>4.0647000000000002</v>
      </c>
      <c r="K27" s="9"/>
      <c r="L27" s="9">
        <v>1.06E-2</v>
      </c>
      <c r="M27" s="12">
        <v>9.4E-2</v>
      </c>
      <c r="N27" s="9"/>
      <c r="O27" s="12">
        <v>0.11600000000000001</v>
      </c>
      <c r="P27" s="9">
        <v>0.15989999999999999</v>
      </c>
      <c r="Q27" s="9">
        <v>0.15989999999999999</v>
      </c>
      <c r="R27" s="9"/>
      <c r="S27" s="9"/>
      <c r="T27" s="9"/>
      <c r="U27" s="9"/>
    </row>
    <row r="28" spans="1:21" s="1" customFormat="1" ht="30" customHeight="1" x14ac:dyDescent="0.15">
      <c r="A28" s="37"/>
      <c r="B28" s="11" t="s">
        <v>49</v>
      </c>
      <c r="C28" s="7">
        <v>106.3284</v>
      </c>
      <c r="D28" s="11">
        <f>D29+D30+D31+D32+D33+D34+D35</f>
        <v>39.0794</v>
      </c>
      <c r="E28" s="11">
        <f t="shared" ref="E28:U28" si="6">E29+E30+E31+E32+E33+E34+E35</f>
        <v>0.8580000000000001</v>
      </c>
      <c r="F28" s="11">
        <f t="shared" si="6"/>
        <v>38.221400000000003</v>
      </c>
      <c r="G28" s="11"/>
      <c r="H28" s="11"/>
      <c r="I28" s="11">
        <f t="shared" si="6"/>
        <v>51.561300000000003</v>
      </c>
      <c r="J28" s="11">
        <f t="shared" si="6"/>
        <v>20.918599999999998</v>
      </c>
      <c r="K28" s="11"/>
      <c r="L28" s="11">
        <f t="shared" si="6"/>
        <v>30.642699999999998</v>
      </c>
      <c r="M28" s="11">
        <f t="shared" si="6"/>
        <v>0.91789999999999983</v>
      </c>
      <c r="N28" s="11">
        <f t="shared" si="6"/>
        <v>0.10550000000000001</v>
      </c>
      <c r="O28" s="11">
        <f t="shared" si="6"/>
        <v>7.9441000000000006</v>
      </c>
      <c r="P28" s="11">
        <f t="shared" si="6"/>
        <v>5.1748999999999992</v>
      </c>
      <c r="Q28" s="11">
        <f t="shared" si="6"/>
        <v>4.9168000000000003</v>
      </c>
      <c r="R28" s="11">
        <f t="shared" si="6"/>
        <v>0.2581</v>
      </c>
      <c r="S28" s="11"/>
      <c r="T28" s="11"/>
      <c r="U28" s="11">
        <f t="shared" si="6"/>
        <v>1.5452999999999999</v>
      </c>
    </row>
    <row r="29" spans="1:21" s="2" customFormat="1" ht="39.950000000000003" customHeight="1" x14ac:dyDescent="0.15">
      <c r="A29" s="36"/>
      <c r="B29" s="9" t="s">
        <v>50</v>
      </c>
      <c r="C29" s="8">
        <f>D29+G29+I29+M29+N29+O29+P29+S29+T29+U29</f>
        <v>11.057</v>
      </c>
      <c r="D29" s="9">
        <v>4.1416000000000004</v>
      </c>
      <c r="E29" s="9">
        <v>0.17100000000000001</v>
      </c>
      <c r="F29" s="9">
        <v>3.9706000000000001</v>
      </c>
      <c r="G29" s="9"/>
      <c r="H29" s="9"/>
      <c r="I29" s="9">
        <v>5.6829999999999998</v>
      </c>
      <c r="J29" s="9">
        <v>5.6829999999999998</v>
      </c>
      <c r="K29" s="9"/>
      <c r="L29" s="9"/>
      <c r="M29" s="9">
        <v>9.5699999999999993E-2</v>
      </c>
      <c r="N29" s="9">
        <v>2.01E-2</v>
      </c>
      <c r="O29" s="9">
        <v>0.85719999999999996</v>
      </c>
      <c r="P29" s="9">
        <v>0.25940000000000002</v>
      </c>
      <c r="Q29" s="9">
        <v>0.25940000000000002</v>
      </c>
      <c r="R29" s="9"/>
      <c r="S29" s="9"/>
      <c r="T29" s="9"/>
      <c r="U29" s="9"/>
    </row>
    <row r="30" spans="1:21" s="1" customFormat="1" ht="30" customHeight="1" x14ac:dyDescent="0.15">
      <c r="A30" s="36"/>
      <c r="B30" s="9" t="s">
        <v>51</v>
      </c>
      <c r="C30" s="8">
        <f t="shared" ref="C30:C35" si="7">D30+G30+I30+M30+N30+O30+P30+S30+T30+U30</f>
        <v>39.102899999999998</v>
      </c>
      <c r="D30" s="9">
        <v>11.8498</v>
      </c>
      <c r="E30" s="9">
        <v>0.6744</v>
      </c>
      <c r="F30" s="9">
        <v>11.1754</v>
      </c>
      <c r="G30" s="9"/>
      <c r="H30" s="9"/>
      <c r="I30" s="9">
        <v>23.283300000000001</v>
      </c>
      <c r="J30" s="9">
        <v>2.1385999999999998</v>
      </c>
      <c r="K30" s="9"/>
      <c r="L30" s="9">
        <v>21.1447</v>
      </c>
      <c r="M30" s="9">
        <v>0.24579999999999999</v>
      </c>
      <c r="N30" s="9">
        <v>8.5400000000000004E-2</v>
      </c>
      <c r="O30" s="9">
        <v>2.1640999999999999</v>
      </c>
      <c r="P30" s="9">
        <v>1.4744999999999999</v>
      </c>
      <c r="Q30" s="9">
        <v>1.4744999999999999</v>
      </c>
      <c r="R30" s="9"/>
      <c r="S30" s="9"/>
      <c r="T30" s="9"/>
      <c r="U30" s="9"/>
    </row>
    <row r="31" spans="1:21" s="1" customFormat="1" ht="30" customHeight="1" x14ac:dyDescent="0.15">
      <c r="A31" s="36"/>
      <c r="B31" s="9" t="s">
        <v>52</v>
      </c>
      <c r="C31" s="8">
        <f t="shared" si="7"/>
        <v>3.8475999999999999</v>
      </c>
      <c r="D31" s="9">
        <v>0.75590000000000002</v>
      </c>
      <c r="E31" s="9"/>
      <c r="F31" s="9">
        <v>0.75590000000000002</v>
      </c>
      <c r="G31" s="9"/>
      <c r="H31" s="9"/>
      <c r="I31" s="9">
        <v>2.6646999999999998</v>
      </c>
      <c r="J31" s="9"/>
      <c r="K31" s="9"/>
      <c r="L31" s="9">
        <v>2.6646999999999998</v>
      </c>
      <c r="M31" s="9">
        <v>5.62E-2</v>
      </c>
      <c r="N31" s="9"/>
      <c r="O31" s="9">
        <v>0.17960000000000001</v>
      </c>
      <c r="P31" s="9">
        <v>0.19120000000000001</v>
      </c>
      <c r="Q31" s="9">
        <v>0.19120000000000001</v>
      </c>
      <c r="R31" s="9"/>
      <c r="S31" s="9"/>
      <c r="T31" s="9"/>
      <c r="U31" s="9"/>
    </row>
    <row r="32" spans="1:21" s="1" customFormat="1" ht="30" customHeight="1" x14ac:dyDescent="0.15">
      <c r="A32" s="36"/>
      <c r="B32" s="9" t="s">
        <v>53</v>
      </c>
      <c r="C32" s="8">
        <f t="shared" si="7"/>
        <v>6.8066000000000004</v>
      </c>
      <c r="D32" s="9">
        <v>0.4214</v>
      </c>
      <c r="E32" s="9">
        <v>8.9999999999999998E-4</v>
      </c>
      <c r="F32" s="9">
        <v>0.42049999999999998</v>
      </c>
      <c r="G32" s="9"/>
      <c r="H32" s="9"/>
      <c r="I32" s="9">
        <v>4.0876000000000001</v>
      </c>
      <c r="J32" s="9">
        <v>2.7332999999999998</v>
      </c>
      <c r="K32" s="9"/>
      <c r="L32" s="9">
        <v>1.3543000000000001</v>
      </c>
      <c r="M32" s="9">
        <v>0.15920000000000001</v>
      </c>
      <c r="N32" s="9"/>
      <c r="O32" s="9">
        <v>8.7400000000000005E-2</v>
      </c>
      <c r="P32" s="9">
        <v>0.50570000000000004</v>
      </c>
      <c r="Q32" s="9">
        <v>0.24759999999999999</v>
      </c>
      <c r="R32" s="9">
        <v>0.2581</v>
      </c>
      <c r="S32" s="9"/>
      <c r="T32" s="9"/>
      <c r="U32" s="9">
        <v>1.5452999999999999</v>
      </c>
    </row>
    <row r="33" spans="1:21" s="1" customFormat="1" ht="30" customHeight="1" x14ac:dyDescent="0.15">
      <c r="A33" s="36"/>
      <c r="B33" s="9" t="s">
        <v>54</v>
      </c>
      <c r="C33" s="8">
        <f t="shared" si="7"/>
        <v>7.6240000000000006</v>
      </c>
      <c r="D33" s="9">
        <v>1.24E-2</v>
      </c>
      <c r="E33" s="9"/>
      <c r="F33" s="9">
        <v>1.24E-2</v>
      </c>
      <c r="G33" s="9"/>
      <c r="H33" s="9"/>
      <c r="I33" s="9">
        <v>7.2878999999999996</v>
      </c>
      <c r="J33" s="9">
        <v>1.8089</v>
      </c>
      <c r="K33" s="9"/>
      <c r="L33" s="9">
        <v>5.4790000000000001</v>
      </c>
      <c r="M33" s="9">
        <v>4.8800000000000003E-2</v>
      </c>
      <c r="N33" s="9"/>
      <c r="O33" s="9">
        <v>2.8999999999999998E-3</v>
      </c>
      <c r="P33" s="9">
        <v>0.27200000000000002</v>
      </c>
      <c r="Q33" s="9">
        <v>0.27200000000000002</v>
      </c>
      <c r="R33" s="9"/>
      <c r="S33" s="9"/>
      <c r="T33" s="9"/>
      <c r="U33" s="9"/>
    </row>
    <row r="34" spans="1:21" s="1" customFormat="1" ht="30" customHeight="1" x14ac:dyDescent="0.15">
      <c r="A34" s="36"/>
      <c r="B34" s="9" t="s">
        <v>55</v>
      </c>
      <c r="C34" s="8">
        <f t="shared" si="7"/>
        <v>26.0243</v>
      </c>
      <c r="D34" s="9">
        <v>17.352900000000002</v>
      </c>
      <c r="E34" s="9"/>
      <c r="F34" s="9">
        <v>17.352900000000002</v>
      </c>
      <c r="G34" s="9"/>
      <c r="H34" s="9"/>
      <c r="I34" s="9">
        <v>2.9542000000000002</v>
      </c>
      <c r="J34" s="9">
        <v>2.9542000000000002</v>
      </c>
      <c r="K34" s="9"/>
      <c r="L34" s="9"/>
      <c r="M34" s="9">
        <v>0.17580000000000001</v>
      </c>
      <c r="N34" s="9"/>
      <c r="O34" s="9">
        <v>3.6987000000000001</v>
      </c>
      <c r="P34" s="9">
        <v>1.8427</v>
      </c>
      <c r="Q34" s="9">
        <v>1.8427</v>
      </c>
      <c r="R34" s="9"/>
      <c r="S34" s="9"/>
      <c r="T34" s="9"/>
      <c r="U34" s="9"/>
    </row>
    <row r="35" spans="1:21" s="1" customFormat="1" ht="30" customHeight="1" x14ac:dyDescent="0.15">
      <c r="A35" s="36"/>
      <c r="B35" s="9" t="s">
        <v>56</v>
      </c>
      <c r="C35" s="8">
        <f t="shared" si="7"/>
        <v>11.866000000000001</v>
      </c>
      <c r="D35" s="9">
        <v>4.5453999999999999</v>
      </c>
      <c r="E35" s="9">
        <v>1.17E-2</v>
      </c>
      <c r="F35" s="9">
        <v>4.5336999999999996</v>
      </c>
      <c r="G35" s="9"/>
      <c r="H35" s="9"/>
      <c r="I35" s="9">
        <v>5.6006</v>
      </c>
      <c r="J35" s="9">
        <v>5.6006</v>
      </c>
      <c r="K35" s="9"/>
      <c r="L35" s="9"/>
      <c r="M35" s="9">
        <v>0.13639999999999999</v>
      </c>
      <c r="N35" s="9"/>
      <c r="O35" s="9">
        <v>0.95420000000000005</v>
      </c>
      <c r="P35" s="9">
        <v>0.62939999999999996</v>
      </c>
      <c r="Q35" s="9">
        <v>0.62939999999999996</v>
      </c>
      <c r="R35" s="9"/>
      <c r="S35" s="9"/>
      <c r="T35" s="9"/>
      <c r="U35" s="9"/>
    </row>
    <row r="36" spans="1:21" s="3" customFormat="1" ht="39.950000000000003" customHeight="1" x14ac:dyDescent="0.15">
      <c r="A36" s="36"/>
      <c r="B36" s="6" t="s">
        <v>59</v>
      </c>
      <c r="C36" s="7">
        <f>C28+C20+C17+C13+C9+C7</f>
        <v>227.50010000000003</v>
      </c>
      <c r="D36" s="7">
        <f t="shared" ref="D36:U36" si="8">D28+D20+D17+D13+D9+D7</f>
        <v>78.538799999999995</v>
      </c>
      <c r="E36" s="7">
        <f t="shared" si="8"/>
        <v>1.3077000000000001</v>
      </c>
      <c r="F36" s="7">
        <f t="shared" si="8"/>
        <v>77.231099999999984</v>
      </c>
      <c r="G36" s="7">
        <f t="shared" si="8"/>
        <v>0.59210000000000007</v>
      </c>
      <c r="H36" s="7">
        <f t="shared" si="8"/>
        <v>0.59210000000000007</v>
      </c>
      <c r="I36" s="7">
        <f t="shared" si="8"/>
        <v>118.3874</v>
      </c>
      <c r="J36" s="7">
        <f t="shared" si="8"/>
        <v>45.804899999999996</v>
      </c>
      <c r="K36" s="7">
        <f t="shared" si="8"/>
        <v>0.78910000000000002</v>
      </c>
      <c r="L36" s="7">
        <f t="shared" si="8"/>
        <v>71.793399999999991</v>
      </c>
      <c r="M36" s="7">
        <f t="shared" si="8"/>
        <v>1.7555999999999996</v>
      </c>
      <c r="N36" s="7">
        <f t="shared" si="8"/>
        <v>0.48780000000000001</v>
      </c>
      <c r="O36" s="7">
        <f t="shared" si="8"/>
        <v>14.966099999999999</v>
      </c>
      <c r="P36" s="7">
        <f t="shared" si="8"/>
        <v>9.0010999999999992</v>
      </c>
      <c r="Q36" s="7">
        <f t="shared" si="8"/>
        <v>7.0340999999999996</v>
      </c>
      <c r="R36" s="7">
        <f t="shared" si="8"/>
        <v>1.9669999999999999</v>
      </c>
      <c r="S36" s="7"/>
      <c r="T36" s="7">
        <f t="shared" si="8"/>
        <v>0.44869999999999999</v>
      </c>
      <c r="U36" s="7">
        <f t="shared" si="8"/>
        <v>3.3224999999999998</v>
      </c>
    </row>
    <row r="37" spans="1:21" s="3" customFormat="1" ht="39.950000000000003" customHeight="1" x14ac:dyDescent="0.15">
      <c r="A37" s="36" t="s">
        <v>60</v>
      </c>
      <c r="B37" s="6" t="s">
        <v>28</v>
      </c>
      <c r="C37" s="7">
        <f>S37</f>
        <v>0.52290000000000003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>
        <v>0.52290000000000003</v>
      </c>
      <c r="T37" s="6"/>
      <c r="U37" s="6"/>
    </row>
    <row r="38" spans="1:21" s="1" customFormat="1" ht="30" customHeight="1" x14ac:dyDescent="0.15">
      <c r="A38" s="37"/>
      <c r="B38" s="10" t="s">
        <v>29</v>
      </c>
      <c r="C38" s="8">
        <f t="shared" ref="C38:C60" si="9">S38</f>
        <v>0.52290000000000003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>
        <v>0.52290000000000003</v>
      </c>
      <c r="T38" s="10"/>
      <c r="U38" s="10"/>
    </row>
    <row r="39" spans="1:21" s="3" customFormat="1" ht="39.950000000000003" customHeight="1" x14ac:dyDescent="0.15">
      <c r="A39" s="36"/>
      <c r="B39" s="6" t="s">
        <v>30</v>
      </c>
      <c r="C39" s="7">
        <f t="shared" si="9"/>
        <v>0.26769999999999999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>
        <v>0.26769999999999999</v>
      </c>
      <c r="T39" s="6"/>
      <c r="U39" s="6"/>
    </row>
    <row r="40" spans="1:21" s="1" customFormat="1" ht="30" customHeight="1" x14ac:dyDescent="0.15">
      <c r="A40" s="37"/>
      <c r="B40" s="10" t="s">
        <v>32</v>
      </c>
      <c r="C40" s="8">
        <f t="shared" si="9"/>
        <v>0.26769999999999999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>
        <v>0.26769999999999999</v>
      </c>
      <c r="T40" s="10"/>
      <c r="U40" s="10"/>
    </row>
    <row r="41" spans="1:21" s="3" customFormat="1" ht="39.950000000000003" customHeight="1" x14ac:dyDescent="0.15">
      <c r="A41" s="36"/>
      <c r="B41" s="6" t="s">
        <v>34</v>
      </c>
      <c r="C41" s="7">
        <f t="shared" si="9"/>
        <v>0.89370000000000005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>
        <v>0.89370000000000005</v>
      </c>
      <c r="T41" s="6"/>
      <c r="U41" s="6"/>
    </row>
    <row r="42" spans="1:21" s="1" customFormat="1" ht="30" customHeight="1" x14ac:dyDescent="0.15">
      <c r="A42" s="37"/>
      <c r="B42" s="10" t="s">
        <v>35</v>
      </c>
      <c r="C42" s="8">
        <f t="shared" si="9"/>
        <v>0.1943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>
        <v>0.1943</v>
      </c>
      <c r="T42" s="10"/>
      <c r="U42" s="10"/>
    </row>
    <row r="43" spans="1:21" s="1" customFormat="1" ht="30" customHeight="1" x14ac:dyDescent="0.15">
      <c r="A43" s="37"/>
      <c r="B43" s="10" t="s">
        <v>36</v>
      </c>
      <c r="C43" s="8">
        <f t="shared" si="9"/>
        <v>0.32050000000000001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>
        <v>0.32050000000000001</v>
      </c>
      <c r="T43" s="10"/>
      <c r="U43" s="10"/>
    </row>
    <row r="44" spans="1:21" s="1" customFormat="1" ht="30" customHeight="1" x14ac:dyDescent="0.15">
      <c r="A44" s="37"/>
      <c r="B44" s="10" t="s">
        <v>37</v>
      </c>
      <c r="C44" s="8">
        <f t="shared" si="9"/>
        <v>0.37890000000000001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>
        <v>0.37890000000000001</v>
      </c>
      <c r="T44" s="10"/>
      <c r="U44" s="10"/>
    </row>
    <row r="45" spans="1:21" s="3" customFormat="1" ht="39.950000000000003" customHeight="1" x14ac:dyDescent="0.15">
      <c r="A45" s="36"/>
      <c r="B45" s="6" t="s">
        <v>38</v>
      </c>
      <c r="C45" s="7">
        <f t="shared" si="9"/>
        <v>0.80359999999999998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>
        <v>0.80359999999999998</v>
      </c>
      <c r="T45" s="6"/>
      <c r="U45" s="6"/>
    </row>
    <row r="46" spans="1:21" s="1" customFormat="1" ht="30" customHeight="1" x14ac:dyDescent="0.15">
      <c r="A46" s="37"/>
      <c r="B46" s="9" t="s">
        <v>39</v>
      </c>
      <c r="C46" s="8">
        <f t="shared" si="9"/>
        <v>0.3382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>
        <v>0.3382</v>
      </c>
      <c r="T46" s="10"/>
      <c r="U46" s="10"/>
    </row>
    <row r="47" spans="1:21" s="1" customFormat="1" ht="30" customHeight="1" x14ac:dyDescent="0.15">
      <c r="A47" s="37"/>
      <c r="B47" s="9" t="s">
        <v>40</v>
      </c>
      <c r="C47" s="8">
        <f t="shared" si="9"/>
        <v>0.46539999999999998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>
        <v>0.46539999999999998</v>
      </c>
      <c r="T47" s="10"/>
      <c r="U47" s="10"/>
    </row>
    <row r="48" spans="1:21" s="3" customFormat="1" ht="39.950000000000003" customHeight="1" x14ac:dyDescent="0.15">
      <c r="A48" s="36"/>
      <c r="B48" s="6" t="s">
        <v>41</v>
      </c>
      <c r="C48" s="7">
        <f t="shared" si="9"/>
        <v>1.0177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>
        <v>1.0177</v>
      </c>
      <c r="T48" s="6"/>
      <c r="U48" s="6"/>
    </row>
    <row r="49" spans="1:21" s="1" customFormat="1" ht="30" customHeight="1" x14ac:dyDescent="0.15">
      <c r="A49" s="37"/>
      <c r="B49" s="9" t="s">
        <v>43</v>
      </c>
      <c r="C49" s="8">
        <f t="shared" si="9"/>
        <v>0.1047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>
        <v>0.1047</v>
      </c>
      <c r="T49" s="10"/>
      <c r="U49" s="10"/>
    </row>
    <row r="50" spans="1:21" s="1" customFormat="1" ht="30" customHeight="1" x14ac:dyDescent="0.15">
      <c r="A50" s="37"/>
      <c r="B50" s="9" t="s">
        <v>44</v>
      </c>
      <c r="C50" s="8">
        <f t="shared" si="9"/>
        <v>0.14940000000000001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>
        <v>0.14940000000000001</v>
      </c>
      <c r="T50" s="10"/>
      <c r="U50" s="10"/>
    </row>
    <row r="51" spans="1:21" s="1" customFormat="1" ht="30" customHeight="1" x14ac:dyDescent="0.15">
      <c r="A51" s="37"/>
      <c r="B51" s="9" t="s">
        <v>45</v>
      </c>
      <c r="C51" s="8">
        <f t="shared" si="9"/>
        <v>3.27E-2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>
        <v>3.27E-2</v>
      </c>
      <c r="T51" s="10"/>
      <c r="U51" s="10"/>
    </row>
    <row r="52" spans="1:21" s="1" customFormat="1" ht="30" customHeight="1" x14ac:dyDescent="0.15">
      <c r="A52" s="37"/>
      <c r="B52" s="9" t="s">
        <v>46</v>
      </c>
      <c r="C52" s="8">
        <f t="shared" si="9"/>
        <v>0.33300000000000002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>
        <v>0.33300000000000002</v>
      </c>
      <c r="T52" s="10"/>
      <c r="U52" s="10"/>
    </row>
    <row r="53" spans="1:21" s="1" customFormat="1" ht="30" customHeight="1" x14ac:dyDescent="0.15">
      <c r="A53" s="37"/>
      <c r="B53" s="10" t="s">
        <v>48</v>
      </c>
      <c r="C53" s="8">
        <f t="shared" si="9"/>
        <v>0.39789999999999998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>
        <v>0.39789999999999998</v>
      </c>
      <c r="T53" s="10"/>
      <c r="U53" s="10"/>
    </row>
    <row r="54" spans="1:21" s="1" customFormat="1" ht="30" customHeight="1" x14ac:dyDescent="0.15">
      <c r="A54" s="37"/>
      <c r="B54" s="11" t="s">
        <v>49</v>
      </c>
      <c r="C54" s="7">
        <v>2.9209999999999998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>
        <v>2.9209999999999998</v>
      </c>
      <c r="T54" s="6"/>
      <c r="U54" s="6"/>
    </row>
    <row r="55" spans="1:21" s="3" customFormat="1" ht="39.950000000000003" customHeight="1" x14ac:dyDescent="0.15">
      <c r="A55" s="36"/>
      <c r="B55" s="9" t="s">
        <v>50</v>
      </c>
      <c r="C55" s="8">
        <f>S55</f>
        <v>0.46300000000000002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>
        <v>0.46300000000000002</v>
      </c>
      <c r="T55" s="10"/>
      <c r="U55" s="10"/>
    </row>
    <row r="56" spans="1:21" s="1" customFormat="1" ht="30" customHeight="1" x14ac:dyDescent="0.15">
      <c r="A56" s="37"/>
      <c r="B56" s="9" t="s">
        <v>51</v>
      </c>
      <c r="C56" s="8">
        <f t="shared" si="9"/>
        <v>1.1695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>
        <v>1.1695</v>
      </c>
      <c r="T56" s="10"/>
      <c r="U56" s="10"/>
    </row>
    <row r="57" spans="1:21" s="1" customFormat="1" ht="30" customHeight="1" x14ac:dyDescent="0.15">
      <c r="A57" s="37"/>
      <c r="B57" s="9" t="s">
        <v>52</v>
      </c>
      <c r="C57" s="8">
        <f t="shared" si="9"/>
        <v>0.34520000000000001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>
        <v>0.34520000000000001</v>
      </c>
      <c r="T57" s="10"/>
      <c r="U57" s="10"/>
    </row>
    <row r="58" spans="1:21" s="1" customFormat="1" ht="30" customHeight="1" x14ac:dyDescent="0.15">
      <c r="A58" s="37"/>
      <c r="B58" s="9" t="s">
        <v>53</v>
      </c>
      <c r="C58" s="8">
        <f t="shared" si="9"/>
        <v>0.44969999999999999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>
        <v>0.44969999999999999</v>
      </c>
      <c r="T58" s="10"/>
      <c r="U58" s="10"/>
    </row>
    <row r="59" spans="1:21" s="1" customFormat="1" ht="30" customHeight="1" x14ac:dyDescent="0.15">
      <c r="A59" s="37"/>
      <c r="B59" s="9" t="s">
        <v>55</v>
      </c>
      <c r="C59" s="8">
        <f t="shared" si="9"/>
        <v>0.2452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>
        <v>0.2452</v>
      </c>
      <c r="T59" s="10"/>
      <c r="U59" s="10"/>
    </row>
    <row r="60" spans="1:21" s="1" customFormat="1" ht="30" customHeight="1" x14ac:dyDescent="0.15">
      <c r="A60" s="37"/>
      <c r="B60" s="9" t="s">
        <v>56</v>
      </c>
      <c r="C60" s="8">
        <f t="shared" si="9"/>
        <v>0.24840000000000001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>
        <v>0.24840000000000001</v>
      </c>
      <c r="T60" s="10"/>
      <c r="U60" s="10"/>
    </row>
    <row r="61" spans="1:21" s="3" customFormat="1" ht="39.950000000000003" customHeight="1" x14ac:dyDescent="0.15">
      <c r="A61" s="36"/>
      <c r="B61" s="6" t="s">
        <v>59</v>
      </c>
      <c r="C61" s="7">
        <v>6.4265999999999996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>
        <f>S54+S48+S45+S41+S39+S37</f>
        <v>6.4265999999999996</v>
      </c>
      <c r="T61" s="6"/>
      <c r="U61" s="6"/>
    </row>
  </sheetData>
  <mergeCells count="19">
    <mergeCell ref="A6:B6"/>
    <mergeCell ref="A7:A36"/>
    <mergeCell ref="A37:A61"/>
    <mergeCell ref="C3:C5"/>
    <mergeCell ref="D4:D5"/>
    <mergeCell ref="A3:B5"/>
    <mergeCell ref="E4:F4"/>
    <mergeCell ref="J4:L4"/>
    <mergeCell ref="M4:O4"/>
    <mergeCell ref="Q4:R4"/>
    <mergeCell ref="S4:U4"/>
    <mergeCell ref="G4:G5"/>
    <mergeCell ref="I4:I5"/>
    <mergeCell ref="P4:P5"/>
    <mergeCell ref="A1:U1"/>
    <mergeCell ref="A2:U2"/>
    <mergeCell ref="D3:O3"/>
    <mergeCell ref="P3:R3"/>
    <mergeCell ref="S3:U3"/>
  </mergeCells>
  <phoneticPr fontId="15" type="noConversion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2021-03-22T01:36:02Z</cp:lastPrinted>
  <dcterms:created xsi:type="dcterms:W3CDTF">2006-09-16T00:00:00Z</dcterms:created>
  <dcterms:modified xsi:type="dcterms:W3CDTF">2021-03-22T02:16:20Z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9F16D6F1C46544B980DABE0ECF9FCDF0</vt:lpwstr>
  </property>
  <property fmtid="{D5CDD505-2E9C-101B-9397-08002B2CF9AE}" pid="3" name="KSOProductBuildVer">
    <vt:lpwstr>2052-11.1.0.10353</vt:lpwstr>
  </property>
</Properties>
</file>