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<sst xmlns="http://schemas.openxmlformats.org/spreadsheetml/2006/main" count="152" uniqueCount="62">
  <si>
    <t>附表1               卢氏至洛南（豫陕省界）高速公路项目建设用地明细表</t>
  </si>
  <si>
    <t>单位：公顷</t>
  </si>
  <si>
    <t>权属单位</t>
  </si>
  <si>
    <t>土地总面积</t>
  </si>
  <si>
    <t>农用地</t>
  </si>
  <si>
    <t>建设用地</t>
  </si>
  <si>
    <t>未利用地</t>
  </si>
  <si>
    <t>耕地</t>
  </si>
  <si>
    <t>其中</t>
  </si>
  <si>
    <t>园地</t>
  </si>
  <si>
    <t>林地</t>
  </si>
  <si>
    <t>其他农用地</t>
  </si>
  <si>
    <t>城镇村及工矿用地</t>
  </si>
  <si>
    <t>水浇地</t>
  </si>
  <si>
    <t>旱地</t>
  </si>
  <si>
    <t>其它园地</t>
  </si>
  <si>
    <t>有林地</t>
  </si>
  <si>
    <t>灌木林地</t>
  </si>
  <si>
    <t>其他林地</t>
  </si>
  <si>
    <t>农村道路</t>
  </si>
  <si>
    <t>沟渠</t>
  </si>
  <si>
    <t>田坎</t>
  </si>
  <si>
    <t>村庄</t>
  </si>
  <si>
    <t>采矿用地</t>
  </si>
  <si>
    <t>河流水面</t>
  </si>
  <si>
    <t>裸地</t>
  </si>
  <si>
    <t>其他草地</t>
  </si>
  <si>
    <t>卢氏县总计</t>
  </si>
  <si>
    <t>东明镇小计</t>
  </si>
  <si>
    <t>涧北村</t>
  </si>
  <si>
    <t>横涧乡小计</t>
  </si>
  <si>
    <t>将槽村</t>
  </si>
  <si>
    <t>下柳村</t>
  </si>
  <si>
    <t>营子村</t>
  </si>
  <si>
    <t>木桐乡小计</t>
  </si>
  <si>
    <t>河口村</t>
  </si>
  <si>
    <t>灵神村</t>
  </si>
  <si>
    <t>窑沟村</t>
  </si>
  <si>
    <t>潘河乡小计</t>
  </si>
  <si>
    <t>前坪村</t>
  </si>
  <si>
    <t>阳坡村</t>
  </si>
  <si>
    <t>双龙湾镇小计</t>
  </si>
  <si>
    <t>河东村</t>
  </si>
  <si>
    <t>龙驹村</t>
  </si>
  <si>
    <t>蚂蚁岭村</t>
  </si>
  <si>
    <t>磨口村</t>
  </si>
  <si>
    <t>曲里村</t>
  </si>
  <si>
    <t>上店村</t>
  </si>
  <si>
    <t>西虎岭村</t>
  </si>
  <si>
    <t>徐家湾乡小计</t>
  </si>
  <si>
    <t>干沟村</t>
  </si>
  <si>
    <t>丰太村</t>
  </si>
  <si>
    <t>良木村</t>
  </si>
  <si>
    <t>石断河村</t>
  </si>
  <si>
    <t>松木村</t>
  </si>
  <si>
    <t>小河口村</t>
  </si>
  <si>
    <t>徐家湾村</t>
  </si>
  <si>
    <t>附表1                            卢氏至洛南（豫陕省界）高速公路项目建设用地明细表</t>
  </si>
  <si>
    <t>集体土地</t>
  </si>
  <si>
    <t>文峪乡小计</t>
  </si>
  <si>
    <t>卢氏县合计</t>
  </si>
  <si>
    <t>国有土地</t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</si>
</sst>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b/>
      <sz val="9"/>
      <color theme="1"/>
      <name val="仿宋"/>
      <charset val="134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8"/>
      <color theme="1"/>
      <name val="仿宋"/>
      <charset val="134"/>
    </font>
    <font>
      <b/>
      <sz val="7"/>
      <color theme="1"/>
      <name val="仿宋"/>
      <charset val="134"/>
    </font>
    <font>
      <sz val="8"/>
      <color theme="1"/>
      <name val="仿宋"/>
      <charset val="134"/>
    </font>
    <font>
      <sz val="7"/>
      <color theme="1"/>
      <name val="仿宋"/>
      <charset val="134"/>
    </font>
    <font>
      <b/>
      <sz val="7"/>
      <color theme="1"/>
      <name val="宋体"/>
      <charset val="134"/>
      <scheme val="minor"/>
    </font>
    <font>
      <sz val="7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8" fillId="2" borderId="6" applyNumberFormat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abSelected="1" zoomScale="130" zoomScaleNormal="130" workbookViewId="0">
      <selection activeCell="U9" sqref="U9"/>
    </sheetView>
  </sheetViews>
  <sheetFormatPr defaultColWidth="9" defaultRowHeight="16.15" customHeight="1"/>
  <cols>
    <col min="1" max="1" width="5.76666666666667" customWidth="1"/>
    <col min="2" max="2" width="7.375" style="18" customWidth="1"/>
    <col min="3" max="3" width="7.25" customWidth="1"/>
    <col min="4" max="4" width="6.5" customWidth="1"/>
    <col min="5" max="5" width="7.25" customWidth="1"/>
    <col min="6" max="7" width="6.5" customWidth="1"/>
    <col min="8" max="8" width="7.10833333333333" customWidth="1"/>
    <col min="9" max="20" width="6.5" customWidth="1"/>
  </cols>
  <sheetData>
    <row r="1" ht="33" customHeight="1" spans="1:19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customHeight="1" spans="1:2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ht="15.6" customHeight="1" spans="1:20">
      <c r="A3" s="7" t="s">
        <v>2</v>
      </c>
      <c r="B3" s="7" t="s">
        <v>3</v>
      </c>
      <c r="C3" s="7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 t="s">
        <v>5</v>
      </c>
      <c r="P3" s="7"/>
      <c r="Q3" s="7"/>
      <c r="R3" s="7" t="s">
        <v>6</v>
      </c>
      <c r="S3" s="7"/>
      <c r="T3" s="7"/>
    </row>
    <row r="4" customHeight="1" spans="1:20">
      <c r="A4" s="7"/>
      <c r="B4" s="7"/>
      <c r="C4" s="7" t="s">
        <v>7</v>
      </c>
      <c r="D4" s="7" t="s">
        <v>8</v>
      </c>
      <c r="E4" s="7"/>
      <c r="F4" s="7" t="s">
        <v>9</v>
      </c>
      <c r="G4" s="7" t="s">
        <v>8</v>
      </c>
      <c r="H4" s="7" t="s">
        <v>10</v>
      </c>
      <c r="I4" s="7" t="s">
        <v>8</v>
      </c>
      <c r="J4" s="7"/>
      <c r="K4" s="7"/>
      <c r="L4" s="32" t="s">
        <v>11</v>
      </c>
      <c r="M4" s="33"/>
      <c r="N4" s="34"/>
      <c r="O4" s="7" t="s">
        <v>12</v>
      </c>
      <c r="P4" s="7" t="s">
        <v>8</v>
      </c>
      <c r="Q4" s="7"/>
      <c r="R4" s="32" t="s">
        <v>8</v>
      </c>
      <c r="S4" s="33"/>
      <c r="T4" s="34"/>
    </row>
    <row r="5" ht="25.15" customHeight="1" spans="1:20">
      <c r="A5" s="7"/>
      <c r="B5" s="7"/>
      <c r="C5" s="7"/>
      <c r="D5" s="7" t="s">
        <v>13</v>
      </c>
      <c r="E5" s="7" t="s">
        <v>14</v>
      </c>
      <c r="F5" s="7"/>
      <c r="G5" s="7" t="s">
        <v>15</v>
      </c>
      <c r="H5" s="7"/>
      <c r="I5" s="7" t="s">
        <v>16</v>
      </c>
      <c r="J5" s="7" t="s">
        <v>17</v>
      </c>
      <c r="K5" s="7" t="s">
        <v>18</v>
      </c>
      <c r="L5" s="7" t="s">
        <v>19</v>
      </c>
      <c r="M5" s="7" t="s">
        <v>20</v>
      </c>
      <c r="N5" s="7" t="s">
        <v>21</v>
      </c>
      <c r="O5" s="7"/>
      <c r="P5" s="7" t="s">
        <v>22</v>
      </c>
      <c r="Q5" s="7" t="s">
        <v>23</v>
      </c>
      <c r="R5" s="7" t="s">
        <v>24</v>
      </c>
      <c r="S5" s="7" t="s">
        <v>25</v>
      </c>
      <c r="T5" s="7" t="s">
        <v>26</v>
      </c>
    </row>
    <row r="6" s="18" customFormat="1" ht="27" customHeight="1" spans="1:20">
      <c r="A6" s="21" t="s">
        <v>27</v>
      </c>
      <c r="B6" s="22">
        <f>B7+B9+B13+B17+B20+B28</f>
        <v>233.9267</v>
      </c>
      <c r="C6" s="22">
        <f t="shared" ref="C6:T6" si="0">C7+C9+C13+C17+C20+C28</f>
        <v>78.5388</v>
      </c>
      <c r="D6" s="22">
        <f t="shared" si="0"/>
        <v>1.3077</v>
      </c>
      <c r="E6" s="22">
        <f t="shared" si="0"/>
        <v>77.2351</v>
      </c>
      <c r="F6" s="22">
        <f t="shared" si="0"/>
        <v>0.5921</v>
      </c>
      <c r="G6" s="22">
        <f t="shared" si="0"/>
        <v>0.5921</v>
      </c>
      <c r="H6" s="22">
        <f t="shared" si="0"/>
        <v>118.3874</v>
      </c>
      <c r="I6" s="22">
        <f t="shared" si="0"/>
        <v>45.8049</v>
      </c>
      <c r="J6" s="22">
        <f t="shared" si="0"/>
        <v>0.7891</v>
      </c>
      <c r="K6" s="22">
        <f t="shared" si="0"/>
        <v>71.7934</v>
      </c>
      <c r="L6" s="22">
        <f t="shared" si="0"/>
        <v>1.7556</v>
      </c>
      <c r="M6" s="22">
        <f t="shared" si="0"/>
        <v>0.4878</v>
      </c>
      <c r="N6" s="22">
        <f t="shared" si="0"/>
        <v>14.9661</v>
      </c>
      <c r="O6" s="22">
        <f t="shared" si="0"/>
        <v>9.0011</v>
      </c>
      <c r="P6" s="22">
        <f t="shared" si="0"/>
        <v>7.0341</v>
      </c>
      <c r="Q6" s="22">
        <f t="shared" si="0"/>
        <v>1.967</v>
      </c>
      <c r="R6" s="22">
        <f t="shared" si="0"/>
        <v>6.4266</v>
      </c>
      <c r="S6" s="22">
        <f t="shared" si="0"/>
        <v>0.4487</v>
      </c>
      <c r="T6" s="22">
        <f t="shared" si="0"/>
        <v>3.3225</v>
      </c>
    </row>
    <row r="7" s="18" customFormat="1" ht="27" customHeight="1" spans="1:20">
      <c r="A7" s="21" t="s">
        <v>28</v>
      </c>
      <c r="B7" s="22">
        <f>B8</f>
        <v>3.114</v>
      </c>
      <c r="C7" s="22">
        <f t="shared" ref="C7:R7" si="1">C8</f>
        <v>0.2154</v>
      </c>
      <c r="D7" s="22">
        <f t="shared" si="1"/>
        <v>0.2154</v>
      </c>
      <c r="E7" s="22"/>
      <c r="F7" s="22"/>
      <c r="G7" s="22"/>
      <c r="H7" s="22">
        <f t="shared" si="1"/>
        <v>2.2892</v>
      </c>
      <c r="I7" s="22"/>
      <c r="J7" s="22"/>
      <c r="K7" s="22">
        <f t="shared" si="1"/>
        <v>2.2892</v>
      </c>
      <c r="L7" s="22">
        <f t="shared" si="1"/>
        <v>0.0538</v>
      </c>
      <c r="M7" s="22"/>
      <c r="N7" s="22">
        <f t="shared" si="1"/>
        <v>0.0327</v>
      </c>
      <c r="O7" s="22"/>
      <c r="P7" s="22"/>
      <c r="Q7" s="22"/>
      <c r="R7" s="22">
        <f t="shared" si="1"/>
        <v>0.5229</v>
      </c>
      <c r="S7" s="22"/>
      <c r="T7" s="22"/>
    </row>
    <row r="8" ht="27" customHeight="1" spans="1:20">
      <c r="A8" s="23" t="s">
        <v>29</v>
      </c>
      <c r="B8" s="22">
        <v>3.114</v>
      </c>
      <c r="C8" s="24">
        <v>0.2154</v>
      </c>
      <c r="D8" s="24">
        <v>0.2154</v>
      </c>
      <c r="E8" s="24"/>
      <c r="F8" s="24"/>
      <c r="G8" s="24"/>
      <c r="H8" s="24">
        <v>2.2892</v>
      </c>
      <c r="I8" s="24"/>
      <c r="J8" s="24"/>
      <c r="K8" s="24">
        <v>2.2892</v>
      </c>
      <c r="L8" s="24">
        <v>0.0538</v>
      </c>
      <c r="M8" s="24"/>
      <c r="N8" s="24">
        <v>0.0327</v>
      </c>
      <c r="O8" s="24"/>
      <c r="P8" s="24"/>
      <c r="Q8" s="35"/>
      <c r="R8" s="35">
        <v>0.5229</v>
      </c>
      <c r="S8" s="35"/>
      <c r="T8" s="26"/>
    </row>
    <row r="9" s="18" customFormat="1" ht="27" customHeight="1" spans="1:20">
      <c r="A9" s="21" t="s">
        <v>30</v>
      </c>
      <c r="B9" s="22">
        <f>B12+B11+B10</f>
        <v>13.9533</v>
      </c>
      <c r="C9" s="22">
        <f t="shared" ref="C9:R9" si="2">C12+C11+C10</f>
        <v>4.904</v>
      </c>
      <c r="D9" s="22"/>
      <c r="E9" s="22">
        <f t="shared" si="2"/>
        <v>4.904</v>
      </c>
      <c r="F9" s="22">
        <f t="shared" si="2"/>
        <v>0.1073</v>
      </c>
      <c r="G9" s="22">
        <f t="shared" si="2"/>
        <v>0.1073</v>
      </c>
      <c r="H9" s="22">
        <f t="shared" si="2"/>
        <v>6.8279</v>
      </c>
      <c r="I9" s="22">
        <f t="shared" si="2"/>
        <v>1.5833</v>
      </c>
      <c r="J9" s="22">
        <f t="shared" si="2"/>
        <v>0.7891</v>
      </c>
      <c r="K9" s="22">
        <f t="shared" si="2"/>
        <v>4.4555</v>
      </c>
      <c r="L9" s="22">
        <f t="shared" si="2"/>
        <v>0.0669</v>
      </c>
      <c r="M9" s="22">
        <f t="shared" si="2"/>
        <v>0.2162</v>
      </c>
      <c r="N9" s="22">
        <f t="shared" si="2"/>
        <v>0.6909</v>
      </c>
      <c r="O9" s="22">
        <f t="shared" si="2"/>
        <v>0.8724</v>
      </c>
      <c r="P9" s="22">
        <f t="shared" si="2"/>
        <v>0.8724</v>
      </c>
      <c r="Q9" s="22"/>
      <c r="R9" s="22">
        <f t="shared" si="2"/>
        <v>0.2677</v>
      </c>
      <c r="S9" s="22"/>
      <c r="T9" s="22"/>
    </row>
    <row r="10" ht="27" customHeight="1" spans="1:20">
      <c r="A10" s="25" t="s">
        <v>31</v>
      </c>
      <c r="B10" s="22">
        <v>2.5368</v>
      </c>
      <c r="C10" s="26"/>
      <c r="D10" s="26"/>
      <c r="E10" s="26"/>
      <c r="F10" s="26"/>
      <c r="G10" s="26"/>
      <c r="H10" s="26">
        <v>2.5368</v>
      </c>
      <c r="I10" s="26"/>
      <c r="J10" s="26"/>
      <c r="K10" s="26">
        <v>2.5368</v>
      </c>
      <c r="L10" s="26"/>
      <c r="M10" s="26"/>
      <c r="N10" s="26"/>
      <c r="O10" s="26"/>
      <c r="P10" s="26"/>
      <c r="Q10" s="26"/>
      <c r="R10" s="26"/>
      <c r="S10" s="26"/>
      <c r="T10" s="26"/>
    </row>
    <row r="11" s="18" customFormat="1" ht="27" customHeight="1" spans="1:20">
      <c r="A11" s="25" t="s">
        <v>32</v>
      </c>
      <c r="B11" s="22">
        <v>11.0552</v>
      </c>
      <c r="C11" s="26">
        <v>4.904</v>
      </c>
      <c r="D11" s="26"/>
      <c r="E11" s="26">
        <v>4.904</v>
      </c>
      <c r="F11" s="26">
        <v>0.1073</v>
      </c>
      <c r="G11" s="26">
        <v>0.1073</v>
      </c>
      <c r="H11" s="26">
        <v>3.9298</v>
      </c>
      <c r="I11" s="26">
        <v>1.5833</v>
      </c>
      <c r="J11" s="26">
        <v>0.4278</v>
      </c>
      <c r="K11" s="26">
        <v>1.9187</v>
      </c>
      <c r="L11" s="26">
        <v>0.0669</v>
      </c>
      <c r="M11" s="26">
        <v>0.2162</v>
      </c>
      <c r="N11" s="26">
        <v>0.6909</v>
      </c>
      <c r="O11" s="26">
        <v>0.8724</v>
      </c>
      <c r="P11" s="26">
        <v>0.8724</v>
      </c>
      <c r="Q11" s="26"/>
      <c r="R11" s="26">
        <v>0.2677</v>
      </c>
      <c r="S11" s="36"/>
      <c r="T11" s="36"/>
    </row>
    <row r="12" ht="27" customHeight="1" spans="1:20">
      <c r="A12" s="25" t="s">
        <v>33</v>
      </c>
      <c r="B12" s="22">
        <v>0.3613</v>
      </c>
      <c r="C12" s="26"/>
      <c r="D12" s="26"/>
      <c r="E12" s="26"/>
      <c r="F12" s="26"/>
      <c r="G12" s="26"/>
      <c r="H12" s="26">
        <v>0.3613</v>
      </c>
      <c r="I12" s="26"/>
      <c r="J12" s="26">
        <v>0.3613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="18" customFormat="1" ht="27" customHeight="1" spans="1:20">
      <c r="A13" s="27" t="s">
        <v>34</v>
      </c>
      <c r="B13" s="22">
        <f>B16+B15+B14</f>
        <v>20.2888</v>
      </c>
      <c r="C13" s="22">
        <f t="shared" ref="C13:R13" si="3">C16+C15+C14</f>
        <v>4.7738</v>
      </c>
      <c r="D13" s="22"/>
      <c r="E13" s="22">
        <f t="shared" si="3"/>
        <v>4.7738</v>
      </c>
      <c r="F13" s="22"/>
      <c r="G13" s="22"/>
      <c r="H13" s="22">
        <f t="shared" si="3"/>
        <v>12.8369</v>
      </c>
      <c r="I13" s="22">
        <f t="shared" si="3"/>
        <v>3.3409</v>
      </c>
      <c r="J13" s="22"/>
      <c r="K13" s="22">
        <f t="shared" si="3"/>
        <v>9.496</v>
      </c>
      <c r="L13" s="22">
        <f t="shared" si="3"/>
        <v>0.2895</v>
      </c>
      <c r="M13" s="22">
        <f t="shared" si="3"/>
        <v>0.0409</v>
      </c>
      <c r="N13" s="22">
        <f t="shared" si="3"/>
        <v>1.0428</v>
      </c>
      <c r="O13" s="22">
        <f t="shared" si="3"/>
        <v>0.4112</v>
      </c>
      <c r="P13" s="22">
        <f t="shared" si="3"/>
        <v>0.4112</v>
      </c>
      <c r="Q13" s="22"/>
      <c r="R13" s="22">
        <f t="shared" si="3"/>
        <v>0.8937</v>
      </c>
      <c r="S13" s="22"/>
      <c r="T13" s="22"/>
    </row>
    <row r="14" ht="27" customHeight="1" spans="1:20">
      <c r="A14" s="25" t="s">
        <v>35</v>
      </c>
      <c r="B14" s="22">
        <v>7.0869</v>
      </c>
      <c r="C14" s="26">
        <v>1.245</v>
      </c>
      <c r="D14" s="26"/>
      <c r="E14" s="26">
        <v>1.245</v>
      </c>
      <c r="F14" s="26"/>
      <c r="G14" s="26"/>
      <c r="H14" s="26">
        <v>5.2087</v>
      </c>
      <c r="I14" s="26"/>
      <c r="J14" s="26"/>
      <c r="K14" s="26">
        <v>5.2087</v>
      </c>
      <c r="L14" s="26">
        <v>0.1124</v>
      </c>
      <c r="M14" s="26">
        <v>0.0409</v>
      </c>
      <c r="N14" s="26">
        <v>0.2856</v>
      </c>
      <c r="O14" s="26"/>
      <c r="P14" s="26"/>
      <c r="Q14" s="26"/>
      <c r="R14" s="26">
        <v>0.1943</v>
      </c>
      <c r="S14" s="26"/>
      <c r="T14" s="26"/>
    </row>
    <row r="15" ht="27" customHeight="1" spans="1:20">
      <c r="A15" s="25" t="s">
        <v>36</v>
      </c>
      <c r="B15" s="22">
        <v>9.7224</v>
      </c>
      <c r="C15" s="26">
        <v>2.2569</v>
      </c>
      <c r="D15" s="26"/>
      <c r="E15" s="26">
        <v>2.2569</v>
      </c>
      <c r="F15" s="26"/>
      <c r="G15" s="26"/>
      <c r="H15" s="26">
        <v>6.4363</v>
      </c>
      <c r="I15" s="26">
        <v>3.3409</v>
      </c>
      <c r="J15" s="26"/>
      <c r="K15" s="26">
        <v>3.0954</v>
      </c>
      <c r="L15" s="26">
        <v>0.1771</v>
      </c>
      <c r="M15" s="26"/>
      <c r="N15" s="26">
        <v>0.4931</v>
      </c>
      <c r="O15" s="26">
        <v>0.0385</v>
      </c>
      <c r="P15" s="26">
        <v>0.0385</v>
      </c>
      <c r="Q15" s="26"/>
      <c r="R15" s="26">
        <v>0.3205</v>
      </c>
      <c r="S15" s="26"/>
      <c r="T15" s="26"/>
    </row>
    <row r="16" ht="27" customHeight="1" spans="1:20">
      <c r="A16" s="25" t="s">
        <v>37</v>
      </c>
      <c r="B16" s="22">
        <v>3.4795</v>
      </c>
      <c r="C16" s="26">
        <v>1.2719</v>
      </c>
      <c r="D16" s="26"/>
      <c r="E16" s="26">
        <v>1.2719</v>
      </c>
      <c r="F16" s="26"/>
      <c r="G16" s="26"/>
      <c r="H16" s="26">
        <v>1.1919</v>
      </c>
      <c r="I16" s="26"/>
      <c r="J16" s="26"/>
      <c r="K16" s="26">
        <v>1.1919</v>
      </c>
      <c r="L16" s="26"/>
      <c r="M16" s="26"/>
      <c r="N16" s="26">
        <v>0.2641</v>
      </c>
      <c r="O16" s="26">
        <v>0.3727</v>
      </c>
      <c r="P16" s="26">
        <v>0.3727</v>
      </c>
      <c r="Q16" s="26"/>
      <c r="R16" s="26">
        <v>0.3789</v>
      </c>
      <c r="S16" s="26"/>
      <c r="T16" s="26"/>
    </row>
    <row r="17" s="18" customFormat="1" ht="27" customHeight="1" spans="1:20">
      <c r="A17" s="27" t="s">
        <v>38</v>
      </c>
      <c r="B17" s="22">
        <f>B19+B18</f>
        <v>19.2978</v>
      </c>
      <c r="C17" s="22">
        <f t="shared" ref="C17:T17" si="4">C19+C18</f>
        <v>5.6196</v>
      </c>
      <c r="D17" s="22">
        <f t="shared" si="4"/>
        <v>0.035</v>
      </c>
      <c r="E17" s="22">
        <f t="shared" si="4"/>
        <v>5.5886</v>
      </c>
      <c r="F17" s="22"/>
      <c r="G17" s="22"/>
      <c r="H17" s="22">
        <f t="shared" si="4"/>
        <v>11.0102</v>
      </c>
      <c r="I17" s="22"/>
      <c r="J17" s="22"/>
      <c r="K17" s="22">
        <f t="shared" si="4"/>
        <v>11.0102</v>
      </c>
      <c r="L17" s="22"/>
      <c r="M17" s="22"/>
      <c r="N17" s="22">
        <f t="shared" si="4"/>
        <v>1.1321</v>
      </c>
      <c r="O17" s="22">
        <f t="shared" si="4"/>
        <v>0.1488</v>
      </c>
      <c r="P17" s="22">
        <f t="shared" si="4"/>
        <v>0.1488</v>
      </c>
      <c r="Q17" s="22"/>
      <c r="R17" s="22">
        <f t="shared" si="4"/>
        <v>0.8036</v>
      </c>
      <c r="S17" s="22"/>
      <c r="T17" s="22">
        <f t="shared" si="4"/>
        <v>0.5835</v>
      </c>
    </row>
    <row r="18" ht="27" customHeight="1" spans="1:20">
      <c r="A18" s="25" t="s">
        <v>39</v>
      </c>
      <c r="B18" s="22">
        <v>15.2076</v>
      </c>
      <c r="C18" s="26">
        <v>4.0352</v>
      </c>
      <c r="D18" s="26">
        <v>0.035</v>
      </c>
      <c r="E18" s="26">
        <v>4.0002</v>
      </c>
      <c r="F18" s="26"/>
      <c r="G18" s="26"/>
      <c r="H18" s="26">
        <v>10.011</v>
      </c>
      <c r="I18" s="26"/>
      <c r="J18" s="26"/>
      <c r="K18" s="26">
        <v>10.011</v>
      </c>
      <c r="L18" s="26"/>
      <c r="M18" s="26"/>
      <c r="N18" s="26">
        <v>0.8176</v>
      </c>
      <c r="O18" s="26">
        <v>0.0056</v>
      </c>
      <c r="P18" s="26">
        <v>0.0056</v>
      </c>
      <c r="Q18" s="26"/>
      <c r="R18" s="26">
        <v>0.3382</v>
      </c>
      <c r="S18" s="26"/>
      <c r="T18" s="26"/>
    </row>
    <row r="19" ht="27" customHeight="1" spans="1:20">
      <c r="A19" s="25" t="s">
        <v>40</v>
      </c>
      <c r="B19" s="27">
        <v>4.0902</v>
      </c>
      <c r="C19" s="25">
        <v>1.5844</v>
      </c>
      <c r="D19" s="25"/>
      <c r="E19" s="25">
        <v>1.5884</v>
      </c>
      <c r="F19" s="25"/>
      <c r="G19" s="25"/>
      <c r="H19" s="25">
        <v>0.9992</v>
      </c>
      <c r="I19" s="25"/>
      <c r="J19" s="25"/>
      <c r="K19" s="25">
        <v>0.9992</v>
      </c>
      <c r="L19" s="25"/>
      <c r="M19" s="25"/>
      <c r="N19" s="25">
        <v>0.3145</v>
      </c>
      <c r="O19" s="25">
        <v>0.1432</v>
      </c>
      <c r="P19" s="25">
        <v>0.1432</v>
      </c>
      <c r="Q19" s="25"/>
      <c r="R19" s="25">
        <v>0.4654</v>
      </c>
      <c r="S19" s="25"/>
      <c r="T19" s="25">
        <v>0.5835</v>
      </c>
    </row>
    <row r="20" s="18" customFormat="1" ht="27" customHeight="1" spans="1:20">
      <c r="A20" s="27" t="s">
        <v>41</v>
      </c>
      <c r="B20" s="28">
        <f>B21+B22+B23+B24+B25+B26+B27</f>
        <v>68.0234</v>
      </c>
      <c r="C20" s="28">
        <f t="shared" ref="C20:T20" si="5">C21+C22+C23+C24+C25+C26+C27</f>
        <v>23.9466</v>
      </c>
      <c r="D20" s="28">
        <f t="shared" si="5"/>
        <v>0.1993</v>
      </c>
      <c r="E20" s="28">
        <f t="shared" si="5"/>
        <v>23.7473</v>
      </c>
      <c r="F20" s="28">
        <f t="shared" si="5"/>
        <v>0.4848</v>
      </c>
      <c r="G20" s="28">
        <f t="shared" si="5"/>
        <v>0.4848</v>
      </c>
      <c r="H20" s="28">
        <f t="shared" si="5"/>
        <v>33.8619</v>
      </c>
      <c r="I20" s="28">
        <f t="shared" si="5"/>
        <v>19.9621</v>
      </c>
      <c r="J20" s="28"/>
      <c r="K20" s="28">
        <f t="shared" si="5"/>
        <v>13.8998</v>
      </c>
      <c r="L20" s="28">
        <f t="shared" si="5"/>
        <v>0.4275</v>
      </c>
      <c r="M20" s="28">
        <f t="shared" si="5"/>
        <v>0.1252</v>
      </c>
      <c r="N20" s="28">
        <f t="shared" si="5"/>
        <v>4.1235</v>
      </c>
      <c r="O20" s="28">
        <f t="shared" si="5"/>
        <v>2.3938</v>
      </c>
      <c r="P20" s="28">
        <f t="shared" si="5"/>
        <v>0.6849</v>
      </c>
      <c r="Q20" s="28">
        <f t="shared" si="5"/>
        <v>1.7089</v>
      </c>
      <c r="R20" s="28">
        <f t="shared" si="5"/>
        <v>1.0177</v>
      </c>
      <c r="S20" s="28">
        <f t="shared" si="5"/>
        <v>0.4487</v>
      </c>
      <c r="T20" s="28">
        <f t="shared" si="5"/>
        <v>1.1937</v>
      </c>
    </row>
    <row r="21" ht="27" customHeight="1" spans="1:20">
      <c r="A21" s="25" t="s">
        <v>42</v>
      </c>
      <c r="B21" s="28">
        <v>1.2098</v>
      </c>
      <c r="C21" s="29">
        <v>0.2285</v>
      </c>
      <c r="D21" s="29"/>
      <c r="E21" s="29">
        <v>0.2285</v>
      </c>
      <c r="F21" s="29"/>
      <c r="G21" s="29"/>
      <c r="H21" s="29">
        <v>0.9338</v>
      </c>
      <c r="I21" s="29">
        <v>0.9338</v>
      </c>
      <c r="J21" s="29"/>
      <c r="K21" s="29"/>
      <c r="L21" s="29"/>
      <c r="M21" s="29"/>
      <c r="N21" s="29">
        <v>0.0475</v>
      </c>
      <c r="O21" s="29"/>
      <c r="P21" s="29"/>
      <c r="Q21" s="29"/>
      <c r="R21" s="29"/>
      <c r="S21" s="29"/>
      <c r="T21" s="29"/>
    </row>
    <row r="22" ht="27" customHeight="1" spans="1:20">
      <c r="A22" s="25" t="s">
        <v>43</v>
      </c>
      <c r="B22" s="28">
        <v>5.1529</v>
      </c>
      <c r="C22" s="29">
        <v>2.866</v>
      </c>
      <c r="D22" s="29"/>
      <c r="E22" s="29">
        <v>2.866</v>
      </c>
      <c r="F22" s="29"/>
      <c r="G22" s="29"/>
      <c r="H22" s="29">
        <v>0.3932</v>
      </c>
      <c r="I22" s="29">
        <v>0.1612</v>
      </c>
      <c r="J22" s="29"/>
      <c r="K22" s="29">
        <v>0.232</v>
      </c>
      <c r="L22" s="29"/>
      <c r="M22" s="29"/>
      <c r="N22" s="29">
        <v>0.5953</v>
      </c>
      <c r="O22" s="29"/>
      <c r="P22" s="29"/>
      <c r="Q22" s="29"/>
      <c r="R22" s="29">
        <v>0.1047</v>
      </c>
      <c r="S22" s="29"/>
      <c r="T22" s="29">
        <v>1.1937</v>
      </c>
    </row>
    <row r="23" ht="27" customHeight="1" spans="1:20">
      <c r="A23" s="25" t="s">
        <v>44</v>
      </c>
      <c r="B23" s="28">
        <v>10.131</v>
      </c>
      <c r="C23" s="29">
        <v>2.9538</v>
      </c>
      <c r="D23" s="29"/>
      <c r="E23" s="29">
        <v>2.9538</v>
      </c>
      <c r="F23" s="29">
        <v>0.4783</v>
      </c>
      <c r="G23" s="29">
        <v>0.4783</v>
      </c>
      <c r="H23" s="29">
        <v>5.5066</v>
      </c>
      <c r="I23" s="29"/>
      <c r="J23" s="29"/>
      <c r="K23" s="29">
        <v>5.5066</v>
      </c>
      <c r="L23" s="29">
        <v>0.0286</v>
      </c>
      <c r="M23" s="29"/>
      <c r="N23" s="29">
        <v>0.6136</v>
      </c>
      <c r="O23" s="29">
        <v>0.4007</v>
      </c>
      <c r="P23" s="29">
        <v>0.2091</v>
      </c>
      <c r="Q23" s="29">
        <v>0.1916</v>
      </c>
      <c r="R23" s="29">
        <v>0.1494</v>
      </c>
      <c r="S23" s="29"/>
      <c r="T23" s="29"/>
    </row>
    <row r="24" ht="27" customHeight="1" spans="1:20">
      <c r="A24" s="25" t="s">
        <v>45</v>
      </c>
      <c r="B24" s="28">
        <v>5.7767</v>
      </c>
      <c r="C24" s="29">
        <v>0.7411</v>
      </c>
      <c r="D24" s="29"/>
      <c r="E24" s="29">
        <v>0.7411</v>
      </c>
      <c r="F24" s="29"/>
      <c r="G24" s="29"/>
      <c r="H24" s="29">
        <v>4.5479</v>
      </c>
      <c r="I24" s="29">
        <v>4.0615</v>
      </c>
      <c r="J24" s="29"/>
      <c r="K24" s="29">
        <v>0.4864</v>
      </c>
      <c r="L24" s="29">
        <v>0.1148</v>
      </c>
      <c r="M24" s="29"/>
      <c r="N24" s="29">
        <v>0.1148</v>
      </c>
      <c r="O24" s="29">
        <v>0.2191</v>
      </c>
      <c r="P24" s="29">
        <v>0.0061</v>
      </c>
      <c r="Q24" s="29">
        <v>0.213</v>
      </c>
      <c r="R24" s="29">
        <v>0.0327</v>
      </c>
      <c r="S24" s="29">
        <v>0.0063</v>
      </c>
      <c r="T24" s="29"/>
    </row>
    <row r="25" ht="27" customHeight="1" spans="1:20">
      <c r="A25" s="25" t="s">
        <v>46</v>
      </c>
      <c r="B25" s="28">
        <v>24.1243</v>
      </c>
      <c r="C25" s="29">
        <v>13.7283</v>
      </c>
      <c r="D25" s="29">
        <v>0.1993</v>
      </c>
      <c r="E25" s="29">
        <v>13.529</v>
      </c>
      <c r="F25" s="29">
        <v>0.0065</v>
      </c>
      <c r="G25" s="29">
        <v>0.0065</v>
      </c>
      <c r="H25" s="29">
        <v>6.3349</v>
      </c>
      <c r="I25" s="29">
        <v>2.5139</v>
      </c>
      <c r="J25" s="29"/>
      <c r="K25" s="29">
        <v>3.821</v>
      </c>
      <c r="L25" s="29">
        <v>0.1383</v>
      </c>
      <c r="M25" s="29"/>
      <c r="N25" s="29">
        <v>2.1008</v>
      </c>
      <c r="O25" s="29">
        <v>1.4825</v>
      </c>
      <c r="P25" s="29">
        <v>0.2727</v>
      </c>
      <c r="Q25" s="29">
        <v>1.2098</v>
      </c>
      <c r="R25" s="29">
        <v>0.333</v>
      </c>
      <c r="S25" s="29"/>
      <c r="T25" s="29"/>
    </row>
    <row r="26" ht="27" customHeight="1" spans="1:20">
      <c r="A26" s="25" t="s">
        <v>47</v>
      </c>
      <c r="B26" s="28">
        <v>15.9221</v>
      </c>
      <c r="C26" s="29">
        <v>2.5654</v>
      </c>
      <c r="D26" s="29"/>
      <c r="E26" s="29">
        <v>2.5654</v>
      </c>
      <c r="F26" s="29"/>
      <c r="G26" s="29"/>
      <c r="H26" s="29">
        <v>12.0702</v>
      </c>
      <c r="I26" s="29">
        <v>8.227</v>
      </c>
      <c r="J26" s="29"/>
      <c r="K26" s="29">
        <v>3.8432</v>
      </c>
      <c r="L26" s="29">
        <v>0.0518</v>
      </c>
      <c r="M26" s="29">
        <v>0.1252</v>
      </c>
      <c r="N26" s="29">
        <v>0.5355</v>
      </c>
      <c r="O26" s="29">
        <v>0.1316</v>
      </c>
      <c r="P26" s="29">
        <v>0.0371</v>
      </c>
      <c r="Q26" s="29">
        <v>0.0945</v>
      </c>
      <c r="R26" s="29"/>
      <c r="S26" s="29">
        <v>0.4424</v>
      </c>
      <c r="T26" s="29"/>
    </row>
    <row r="27" ht="27" customHeight="1" spans="1:20">
      <c r="A27" s="25" t="s">
        <v>48</v>
      </c>
      <c r="B27" s="28">
        <v>5.7066</v>
      </c>
      <c r="C27" s="29">
        <v>0.8635</v>
      </c>
      <c r="D27" s="29"/>
      <c r="E27" s="29">
        <v>0.8635</v>
      </c>
      <c r="F27" s="29"/>
      <c r="G27" s="29"/>
      <c r="H27" s="29">
        <v>4.0753</v>
      </c>
      <c r="I27" s="29">
        <v>4.0647</v>
      </c>
      <c r="J27" s="29"/>
      <c r="K27" s="29">
        <v>0.0106</v>
      </c>
      <c r="L27" s="29">
        <v>0.094</v>
      </c>
      <c r="M27" s="29"/>
      <c r="N27" s="29">
        <v>0.116</v>
      </c>
      <c r="O27" s="29">
        <v>0.1599</v>
      </c>
      <c r="P27" s="29">
        <v>0.1599</v>
      </c>
      <c r="Q27" s="29"/>
      <c r="R27" s="29">
        <v>0.3979</v>
      </c>
      <c r="S27" s="29"/>
      <c r="T27" s="29"/>
    </row>
    <row r="28" s="18" customFormat="1" ht="27" customHeight="1" spans="1:20">
      <c r="A28" s="27" t="s">
        <v>49</v>
      </c>
      <c r="B28" s="28">
        <v>109.2494</v>
      </c>
      <c r="C28" s="28">
        <f>C29+C30+C31+C32+C33+C34+C35</f>
        <v>39.0794</v>
      </c>
      <c r="D28" s="28">
        <f t="shared" ref="D28:T28" si="6">D29+D30+D31+D32+D33+D34+D35</f>
        <v>0.858</v>
      </c>
      <c r="E28" s="28">
        <f t="shared" si="6"/>
        <v>38.2214</v>
      </c>
      <c r="F28" s="28"/>
      <c r="G28" s="28"/>
      <c r="H28" s="28">
        <f t="shared" si="6"/>
        <v>51.5613</v>
      </c>
      <c r="I28" s="28">
        <f t="shared" si="6"/>
        <v>20.9186</v>
      </c>
      <c r="J28" s="28"/>
      <c r="K28" s="28">
        <f t="shared" si="6"/>
        <v>30.6427</v>
      </c>
      <c r="L28" s="28">
        <f t="shared" si="6"/>
        <v>0.9179</v>
      </c>
      <c r="M28" s="28">
        <f t="shared" si="6"/>
        <v>0.1055</v>
      </c>
      <c r="N28" s="28">
        <f t="shared" si="6"/>
        <v>7.9441</v>
      </c>
      <c r="O28" s="28">
        <f t="shared" si="6"/>
        <v>5.1749</v>
      </c>
      <c r="P28" s="28">
        <f t="shared" si="6"/>
        <v>4.9168</v>
      </c>
      <c r="Q28" s="28">
        <f t="shared" si="6"/>
        <v>0.2581</v>
      </c>
      <c r="R28" s="28">
        <f t="shared" si="6"/>
        <v>2.921</v>
      </c>
      <c r="S28" s="28"/>
      <c r="T28" s="28">
        <f t="shared" si="6"/>
        <v>1.5453</v>
      </c>
    </row>
    <row r="29" customFormat="1" ht="27" customHeight="1" spans="1:20">
      <c r="A29" s="25" t="s">
        <v>50</v>
      </c>
      <c r="B29" s="28">
        <v>11.52</v>
      </c>
      <c r="C29" s="29">
        <v>4.1416</v>
      </c>
      <c r="D29" s="29">
        <v>0.171</v>
      </c>
      <c r="E29" s="29">
        <v>3.9706</v>
      </c>
      <c r="F29" s="29"/>
      <c r="G29" s="29"/>
      <c r="H29" s="29">
        <v>5.683</v>
      </c>
      <c r="I29" s="29">
        <v>5.683</v>
      </c>
      <c r="J29" s="29"/>
      <c r="K29" s="29"/>
      <c r="L29" s="29">
        <v>0.0957</v>
      </c>
      <c r="M29" s="29">
        <v>0.0201</v>
      </c>
      <c r="N29" s="29">
        <v>0.8572</v>
      </c>
      <c r="O29" s="29">
        <v>0.2594</v>
      </c>
      <c r="P29" s="29">
        <v>0.2594</v>
      </c>
      <c r="Q29" s="29"/>
      <c r="R29" s="29">
        <v>0.463</v>
      </c>
      <c r="S29" s="29"/>
      <c r="T29" s="29"/>
    </row>
    <row r="30" ht="27" customHeight="1" spans="1:20">
      <c r="A30" s="25" t="s">
        <v>51</v>
      </c>
      <c r="B30" s="28">
        <f>C30+H30+L30+M30+N30+O30+R30</f>
        <v>40.2724</v>
      </c>
      <c r="C30" s="29">
        <v>11.8498</v>
      </c>
      <c r="D30" s="29">
        <v>0.6744</v>
      </c>
      <c r="E30" s="29">
        <v>11.1754</v>
      </c>
      <c r="F30" s="29"/>
      <c r="G30" s="29"/>
      <c r="H30" s="29">
        <v>23.2833</v>
      </c>
      <c r="I30" s="29">
        <v>2.1386</v>
      </c>
      <c r="J30" s="29"/>
      <c r="K30" s="29">
        <v>21.1447</v>
      </c>
      <c r="L30" s="29">
        <v>0.2458</v>
      </c>
      <c r="M30" s="29">
        <v>0.0854</v>
      </c>
      <c r="N30" s="29">
        <v>2.1641</v>
      </c>
      <c r="O30" s="29">
        <v>1.4745</v>
      </c>
      <c r="P30" s="29">
        <v>1.4745</v>
      </c>
      <c r="Q30" s="29"/>
      <c r="R30" s="29">
        <v>1.1695</v>
      </c>
      <c r="S30" s="29"/>
      <c r="T30" s="29"/>
    </row>
    <row r="31" ht="27" customHeight="1" spans="1:20">
      <c r="A31" s="25" t="s">
        <v>52</v>
      </c>
      <c r="B31" s="28">
        <f>C31+F31+H31+L31+M31+N31+O31+R31+S31+T31</f>
        <v>4.1928</v>
      </c>
      <c r="C31" s="29">
        <v>0.7559</v>
      </c>
      <c r="D31" s="29"/>
      <c r="E31" s="29">
        <v>0.7559</v>
      </c>
      <c r="F31" s="29"/>
      <c r="G31" s="29"/>
      <c r="H31" s="29">
        <v>2.6647</v>
      </c>
      <c r="I31" s="29"/>
      <c r="J31" s="29"/>
      <c r="K31" s="29">
        <v>2.6647</v>
      </c>
      <c r="L31" s="29">
        <v>0.0562</v>
      </c>
      <c r="M31" s="29"/>
      <c r="N31" s="29">
        <v>0.1796</v>
      </c>
      <c r="O31" s="29">
        <v>0.1912</v>
      </c>
      <c r="P31" s="29">
        <v>0.1912</v>
      </c>
      <c r="Q31" s="29"/>
      <c r="R31" s="29">
        <v>0.3452</v>
      </c>
      <c r="S31" s="29"/>
      <c r="T31" s="29"/>
    </row>
    <row r="32" ht="27" customHeight="1" spans="1:20">
      <c r="A32" s="25" t="s">
        <v>53</v>
      </c>
      <c r="B32" s="28">
        <f t="shared" ref="B32:B35" si="7">C32+F32+H32+L32+M32+N32+O32+R32+S32+T32</f>
        <v>7.2563</v>
      </c>
      <c r="C32" s="29">
        <v>0.4214</v>
      </c>
      <c r="D32" s="29">
        <v>0.0009</v>
      </c>
      <c r="E32" s="29">
        <v>0.4205</v>
      </c>
      <c r="F32" s="29"/>
      <c r="G32" s="29"/>
      <c r="H32" s="29">
        <v>4.0876</v>
      </c>
      <c r="I32" s="29">
        <v>2.7333</v>
      </c>
      <c r="J32" s="29"/>
      <c r="K32" s="29">
        <v>1.3543</v>
      </c>
      <c r="L32" s="29">
        <v>0.1592</v>
      </c>
      <c r="M32" s="29"/>
      <c r="N32" s="29">
        <v>0.0874</v>
      </c>
      <c r="O32" s="29">
        <v>0.5057</v>
      </c>
      <c r="P32" s="29">
        <v>0.2476</v>
      </c>
      <c r="Q32" s="29">
        <v>0.2581</v>
      </c>
      <c r="R32" s="29">
        <v>0.4497</v>
      </c>
      <c r="S32" s="29"/>
      <c r="T32" s="29">
        <v>1.5453</v>
      </c>
    </row>
    <row r="33" ht="27" customHeight="1" spans="1:20">
      <c r="A33" s="25" t="s">
        <v>54</v>
      </c>
      <c r="B33" s="28">
        <f t="shared" si="7"/>
        <v>7.624</v>
      </c>
      <c r="C33" s="29">
        <v>0.0124</v>
      </c>
      <c r="D33" s="29"/>
      <c r="E33" s="29">
        <v>0.0124</v>
      </c>
      <c r="F33" s="29"/>
      <c r="G33" s="29"/>
      <c r="H33" s="29">
        <v>7.2879</v>
      </c>
      <c r="I33" s="29">
        <v>1.8089</v>
      </c>
      <c r="J33" s="29"/>
      <c r="K33" s="29">
        <v>5.479</v>
      </c>
      <c r="L33" s="29">
        <v>0.0488</v>
      </c>
      <c r="M33" s="29"/>
      <c r="N33" s="29">
        <v>0.0029</v>
      </c>
      <c r="O33" s="29">
        <v>0.272</v>
      </c>
      <c r="P33" s="29">
        <v>0.272</v>
      </c>
      <c r="Q33" s="29"/>
      <c r="R33" s="29"/>
      <c r="S33" s="29"/>
      <c r="T33" s="29"/>
    </row>
    <row r="34" ht="27" customHeight="1" spans="1:20">
      <c r="A34" s="25" t="s">
        <v>55</v>
      </c>
      <c r="B34" s="28">
        <f t="shared" si="7"/>
        <v>26.2695</v>
      </c>
      <c r="C34" s="29">
        <v>17.3529</v>
      </c>
      <c r="D34" s="29"/>
      <c r="E34" s="29">
        <v>17.3529</v>
      </c>
      <c r="F34" s="29"/>
      <c r="G34" s="29"/>
      <c r="H34" s="29">
        <v>2.9542</v>
      </c>
      <c r="I34" s="29">
        <v>2.9542</v>
      </c>
      <c r="J34" s="29"/>
      <c r="K34" s="29"/>
      <c r="L34" s="29">
        <v>0.1758</v>
      </c>
      <c r="M34" s="29"/>
      <c r="N34" s="29">
        <v>3.6987</v>
      </c>
      <c r="O34" s="29">
        <v>1.8427</v>
      </c>
      <c r="P34" s="29">
        <v>1.8427</v>
      </c>
      <c r="Q34" s="29"/>
      <c r="R34" s="29">
        <v>0.2452</v>
      </c>
      <c r="S34" s="29"/>
      <c r="T34" s="29"/>
    </row>
    <row r="35" ht="27" customHeight="1" spans="1:20">
      <c r="A35" s="25" t="s">
        <v>56</v>
      </c>
      <c r="B35" s="28">
        <f t="shared" si="7"/>
        <v>12.1144</v>
      </c>
      <c r="C35" s="29">
        <v>4.5454</v>
      </c>
      <c r="D35" s="29">
        <v>0.0117</v>
      </c>
      <c r="E35" s="29">
        <v>4.5337</v>
      </c>
      <c r="F35" s="29"/>
      <c r="G35" s="29"/>
      <c r="H35" s="29">
        <v>5.6006</v>
      </c>
      <c r="I35" s="29">
        <v>5.6006</v>
      </c>
      <c r="J35" s="29"/>
      <c r="K35" s="29"/>
      <c r="L35" s="29">
        <v>0.1364</v>
      </c>
      <c r="M35" s="29"/>
      <c r="N35" s="29">
        <v>0.9542</v>
      </c>
      <c r="O35" s="29">
        <v>0.6294</v>
      </c>
      <c r="P35" s="29">
        <v>0.6294</v>
      </c>
      <c r="Q35" s="29"/>
      <c r="R35" s="29">
        <v>0.2484</v>
      </c>
      <c r="S35" s="29"/>
      <c r="T35" s="29"/>
    </row>
    <row r="36" ht="27" customHeight="1" spans="2:20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ht="27" customHeight="1" spans="2:20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ht="27" customHeight="1"/>
    <row r="39" ht="27" customHeight="1"/>
  </sheetData>
  <mergeCells count="16">
    <mergeCell ref="A1:S1"/>
    <mergeCell ref="A2:T2"/>
    <mergeCell ref="C3:N3"/>
    <mergeCell ref="O3:Q3"/>
    <mergeCell ref="R3:T3"/>
    <mergeCell ref="D4:E4"/>
    <mergeCell ref="I4:K4"/>
    <mergeCell ref="L4:N4"/>
    <mergeCell ref="P4:Q4"/>
    <mergeCell ref="R4:T4"/>
    <mergeCell ref="A3:A5"/>
    <mergeCell ref="B3:B5"/>
    <mergeCell ref="C4:C5"/>
    <mergeCell ref="F4:F5"/>
    <mergeCell ref="H4:H5"/>
    <mergeCell ref="O4:O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3"/>
  <sheetViews>
    <sheetView workbookViewId="0">
      <selection activeCell="S37" sqref="S37"/>
    </sheetView>
  </sheetViews>
  <sheetFormatPr defaultColWidth="9" defaultRowHeight="30" customHeight="1"/>
  <cols>
    <col min="1" max="1" width="5.5" style="4" customWidth="1"/>
    <col min="2" max="21" width="8.125" style="4" customWidth="1"/>
    <col min="22" max="16384" width="9" style="4"/>
  </cols>
  <sheetData>
    <row r="1" customHeight="1" spans="1:21">
      <c r="A1" s="5" t="s">
        <v>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="1" customFormat="1" customHeight="1" spans="1:21">
      <c r="A3" s="7" t="s">
        <v>2</v>
      </c>
      <c r="B3" s="7"/>
      <c r="C3" s="7" t="s">
        <v>3</v>
      </c>
      <c r="D3" s="7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 t="s">
        <v>5</v>
      </c>
      <c r="Q3" s="7"/>
      <c r="R3" s="7"/>
      <c r="S3" s="7" t="s">
        <v>6</v>
      </c>
      <c r="T3" s="7"/>
      <c r="U3" s="7"/>
    </row>
    <row r="4" s="1" customFormat="1" customHeight="1" spans="1:21">
      <c r="A4" s="7"/>
      <c r="B4" s="7"/>
      <c r="C4" s="7"/>
      <c r="D4" s="7" t="s">
        <v>7</v>
      </c>
      <c r="E4" s="7" t="s">
        <v>8</v>
      </c>
      <c r="F4" s="7"/>
      <c r="G4" s="7" t="s">
        <v>9</v>
      </c>
      <c r="H4" s="7" t="s">
        <v>8</v>
      </c>
      <c r="I4" s="7" t="s">
        <v>10</v>
      </c>
      <c r="J4" s="7" t="s">
        <v>8</v>
      </c>
      <c r="K4" s="7"/>
      <c r="L4" s="7"/>
      <c r="M4" s="7" t="s">
        <v>11</v>
      </c>
      <c r="N4" s="7"/>
      <c r="O4" s="7"/>
      <c r="P4" s="7" t="s">
        <v>12</v>
      </c>
      <c r="Q4" s="7" t="s">
        <v>8</v>
      </c>
      <c r="R4" s="7"/>
      <c r="S4" s="7" t="s">
        <v>8</v>
      </c>
      <c r="T4" s="7"/>
      <c r="U4" s="7"/>
    </row>
    <row r="5" s="1" customFormat="1" customHeight="1" spans="1:21">
      <c r="A5" s="7"/>
      <c r="B5" s="7"/>
      <c r="C5" s="7"/>
      <c r="D5" s="7"/>
      <c r="E5" s="7" t="s">
        <v>13</v>
      </c>
      <c r="F5" s="7" t="s">
        <v>14</v>
      </c>
      <c r="G5" s="7"/>
      <c r="H5" s="7" t="s">
        <v>15</v>
      </c>
      <c r="I5" s="7"/>
      <c r="J5" s="7" t="s">
        <v>16</v>
      </c>
      <c r="K5" s="7" t="s">
        <v>17</v>
      </c>
      <c r="L5" s="7" t="s">
        <v>18</v>
      </c>
      <c r="M5" s="7" t="s">
        <v>19</v>
      </c>
      <c r="N5" s="7" t="s">
        <v>20</v>
      </c>
      <c r="O5" s="7" t="s">
        <v>21</v>
      </c>
      <c r="P5" s="7"/>
      <c r="Q5" s="7" t="s">
        <v>22</v>
      </c>
      <c r="R5" s="7" t="s">
        <v>23</v>
      </c>
      <c r="S5" s="7" t="s">
        <v>24</v>
      </c>
      <c r="T5" s="7" t="s">
        <v>25</v>
      </c>
      <c r="U5" s="7" t="s">
        <v>26</v>
      </c>
    </row>
    <row r="6" s="2" customFormat="1" ht="40" customHeight="1" spans="1:21">
      <c r="A6" s="8" t="s">
        <v>27</v>
      </c>
      <c r="B6" s="8"/>
      <c r="C6" s="9">
        <f>C37+C63</f>
        <v>233.9267</v>
      </c>
      <c r="D6" s="9">
        <f t="shared" ref="D6:U6" si="0">D37+D63</f>
        <v>78.5388</v>
      </c>
      <c r="E6" s="9">
        <f t="shared" si="0"/>
        <v>1.3077</v>
      </c>
      <c r="F6" s="9">
        <f t="shared" si="0"/>
        <v>77.2311</v>
      </c>
      <c r="G6" s="9">
        <f t="shared" si="0"/>
        <v>0.5921</v>
      </c>
      <c r="H6" s="9">
        <f t="shared" si="0"/>
        <v>0.5921</v>
      </c>
      <c r="I6" s="9">
        <f t="shared" si="0"/>
        <v>118.3874</v>
      </c>
      <c r="J6" s="9">
        <f t="shared" si="0"/>
        <v>45.8049</v>
      </c>
      <c r="K6" s="9">
        <f t="shared" si="0"/>
        <v>0.7891</v>
      </c>
      <c r="L6" s="9">
        <f t="shared" si="0"/>
        <v>71.7934</v>
      </c>
      <c r="M6" s="9">
        <f t="shared" si="0"/>
        <v>1.7556</v>
      </c>
      <c r="N6" s="9">
        <f t="shared" si="0"/>
        <v>0.4878</v>
      </c>
      <c r="O6" s="9">
        <f t="shared" si="0"/>
        <v>14.9661</v>
      </c>
      <c r="P6" s="9">
        <f t="shared" si="0"/>
        <v>9.0011</v>
      </c>
      <c r="Q6" s="9">
        <f t="shared" si="0"/>
        <v>7.0341</v>
      </c>
      <c r="R6" s="9">
        <f t="shared" si="0"/>
        <v>1.967</v>
      </c>
      <c r="S6" s="9">
        <f t="shared" si="0"/>
        <v>6.4266</v>
      </c>
      <c r="T6" s="9">
        <f t="shared" si="0"/>
        <v>0.4487</v>
      </c>
      <c r="U6" s="9">
        <f t="shared" si="0"/>
        <v>3.3225</v>
      </c>
    </row>
    <row r="7" s="2" customFormat="1" ht="40" customHeight="1" spans="1:21">
      <c r="A7" s="10" t="s">
        <v>58</v>
      </c>
      <c r="B7" s="8" t="s">
        <v>28</v>
      </c>
      <c r="C7" s="9">
        <v>2.5911</v>
      </c>
      <c r="D7" s="9">
        <f>D8</f>
        <v>0.2154</v>
      </c>
      <c r="E7" s="9">
        <f>E8</f>
        <v>0.2154</v>
      </c>
      <c r="F7" s="9"/>
      <c r="G7" s="9"/>
      <c r="H7" s="9"/>
      <c r="I7" s="9">
        <f>I8</f>
        <v>2.2892</v>
      </c>
      <c r="J7" s="9"/>
      <c r="K7" s="9"/>
      <c r="L7" s="9">
        <f>L8</f>
        <v>2.2892</v>
      </c>
      <c r="M7" s="9">
        <f>M8</f>
        <v>0.0538</v>
      </c>
      <c r="N7" s="9"/>
      <c r="O7" s="9">
        <f>O8</f>
        <v>0.0327</v>
      </c>
      <c r="P7" s="9"/>
      <c r="Q7" s="9"/>
      <c r="R7" s="9"/>
      <c r="S7" s="9"/>
      <c r="T7" s="9"/>
      <c r="U7" s="9"/>
    </row>
    <row r="8" s="1" customFormat="1" customHeight="1" spans="1:21">
      <c r="A8" s="11"/>
      <c r="B8" s="7" t="s">
        <v>29</v>
      </c>
      <c r="C8" s="12">
        <f>D8+G8+I8+M8+N8+O8+P8+S8+T8+U8</f>
        <v>2.5911</v>
      </c>
      <c r="D8" s="12">
        <v>0.2154</v>
      </c>
      <c r="E8" s="12">
        <v>0.2154</v>
      </c>
      <c r="F8" s="12"/>
      <c r="G8" s="12"/>
      <c r="H8" s="12"/>
      <c r="I8" s="12">
        <v>2.2892</v>
      </c>
      <c r="J8" s="12"/>
      <c r="K8" s="12"/>
      <c r="L8" s="12">
        <v>2.2892</v>
      </c>
      <c r="M8" s="12">
        <v>0.0538</v>
      </c>
      <c r="N8" s="12"/>
      <c r="O8" s="12">
        <v>0.0327</v>
      </c>
      <c r="P8" s="12"/>
      <c r="Q8" s="12"/>
      <c r="R8" s="7"/>
      <c r="S8" s="7"/>
      <c r="T8" s="7"/>
      <c r="U8" s="14"/>
    </row>
    <row r="9" s="2" customFormat="1" ht="40" customHeight="1" spans="1:21">
      <c r="A9" s="10"/>
      <c r="B9" s="8" t="s">
        <v>30</v>
      </c>
      <c r="C9" s="9">
        <v>13.6856</v>
      </c>
      <c r="D9" s="9">
        <f>D10+D11+D12</f>
        <v>4.904</v>
      </c>
      <c r="E9" s="9"/>
      <c r="F9" s="9">
        <f t="shared" ref="E9:U9" si="1">F10+F11+F12</f>
        <v>4.904</v>
      </c>
      <c r="G9" s="9">
        <f t="shared" si="1"/>
        <v>0.1073</v>
      </c>
      <c r="H9" s="9">
        <f t="shared" si="1"/>
        <v>0.1073</v>
      </c>
      <c r="I9" s="9">
        <f t="shared" si="1"/>
        <v>6.8279</v>
      </c>
      <c r="J9" s="9">
        <f t="shared" si="1"/>
        <v>1.5833</v>
      </c>
      <c r="K9" s="9">
        <f t="shared" si="1"/>
        <v>0.7891</v>
      </c>
      <c r="L9" s="9">
        <f t="shared" si="1"/>
        <v>4.4555</v>
      </c>
      <c r="M9" s="9">
        <f t="shared" si="1"/>
        <v>0.0669</v>
      </c>
      <c r="N9" s="9">
        <f t="shared" si="1"/>
        <v>0.2162</v>
      </c>
      <c r="O9" s="9">
        <f t="shared" si="1"/>
        <v>0.6909</v>
      </c>
      <c r="P9" s="9">
        <f t="shared" si="1"/>
        <v>0.8724</v>
      </c>
      <c r="Q9" s="9">
        <f t="shared" si="1"/>
        <v>0.8724</v>
      </c>
      <c r="R9" s="9"/>
      <c r="S9" s="9"/>
      <c r="T9" s="9"/>
      <c r="U9" s="9"/>
    </row>
    <row r="10" s="1" customFormat="1" customHeight="1" spans="1:21">
      <c r="A10" s="11"/>
      <c r="B10" s="13" t="s">
        <v>31</v>
      </c>
      <c r="C10" s="12">
        <f>D10+G10+I10+M10+N10+O10+P10+S10+T10+U10</f>
        <v>2.5368</v>
      </c>
      <c r="D10" s="14"/>
      <c r="E10" s="14"/>
      <c r="F10" s="14"/>
      <c r="G10" s="14"/>
      <c r="H10" s="14"/>
      <c r="I10" s="14">
        <v>2.5368</v>
      </c>
      <c r="J10" s="14"/>
      <c r="K10" s="14"/>
      <c r="L10" s="14">
        <v>2.5368</v>
      </c>
      <c r="M10" s="14"/>
      <c r="N10" s="14"/>
      <c r="O10" s="14"/>
      <c r="P10" s="14"/>
      <c r="Q10" s="14"/>
      <c r="R10" s="14"/>
      <c r="S10" s="14"/>
      <c r="T10" s="14"/>
      <c r="U10" s="14"/>
    </row>
    <row r="11" s="1" customFormat="1" customHeight="1" spans="1:21">
      <c r="A11" s="11"/>
      <c r="B11" s="13" t="s">
        <v>32</v>
      </c>
      <c r="C11" s="12">
        <f>D11+G11+I11+M11+N11+O11+P11+S11+T11+U11</f>
        <v>10.7875</v>
      </c>
      <c r="D11" s="14">
        <v>4.904</v>
      </c>
      <c r="E11" s="14"/>
      <c r="F11" s="14">
        <v>4.904</v>
      </c>
      <c r="G11" s="14">
        <v>0.1073</v>
      </c>
      <c r="H11" s="14">
        <v>0.1073</v>
      </c>
      <c r="I11" s="14">
        <v>3.9298</v>
      </c>
      <c r="J11" s="14">
        <v>1.5833</v>
      </c>
      <c r="K11" s="14">
        <v>0.4278</v>
      </c>
      <c r="L11" s="14">
        <v>1.9187</v>
      </c>
      <c r="M11" s="14">
        <v>0.0669</v>
      </c>
      <c r="N11" s="14">
        <v>0.2162</v>
      </c>
      <c r="O11" s="14">
        <v>0.6909</v>
      </c>
      <c r="P11" s="14">
        <v>0.8724</v>
      </c>
      <c r="Q11" s="14">
        <v>0.8724</v>
      </c>
      <c r="R11" s="14"/>
      <c r="S11" s="14"/>
      <c r="T11" s="14"/>
      <c r="U11" s="14"/>
    </row>
    <row r="12" s="1" customFormat="1" customHeight="1" spans="1:21">
      <c r="A12" s="11"/>
      <c r="B12" s="13" t="s">
        <v>33</v>
      </c>
      <c r="C12" s="12">
        <f>D12+G12+I12+M12+N12+O12+P12+S12+T12+U12</f>
        <v>0.3613</v>
      </c>
      <c r="D12" s="14"/>
      <c r="E12" s="14"/>
      <c r="F12" s="14"/>
      <c r="G12" s="14"/>
      <c r="H12" s="14"/>
      <c r="I12" s="14">
        <v>0.3613</v>
      </c>
      <c r="J12" s="14"/>
      <c r="K12" s="14">
        <v>0.3613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="2" customFormat="1" ht="40" customHeight="1" spans="1:21">
      <c r="A13" s="10"/>
      <c r="B13" s="15" t="s">
        <v>34</v>
      </c>
      <c r="C13" s="9">
        <v>19.3951</v>
      </c>
      <c r="D13" s="9">
        <f>D14+D15+D16</f>
        <v>4.7738</v>
      </c>
      <c r="E13" s="9"/>
      <c r="F13" s="9">
        <f t="shared" ref="E13:U13" si="2">F14+F15+F16</f>
        <v>4.7738</v>
      </c>
      <c r="G13" s="9"/>
      <c r="H13" s="9"/>
      <c r="I13" s="9">
        <f t="shared" si="2"/>
        <v>12.8369</v>
      </c>
      <c r="J13" s="9">
        <f t="shared" si="2"/>
        <v>3.3409</v>
      </c>
      <c r="K13" s="9"/>
      <c r="L13" s="9">
        <f t="shared" si="2"/>
        <v>9.496</v>
      </c>
      <c r="M13" s="9">
        <f t="shared" si="2"/>
        <v>0.2895</v>
      </c>
      <c r="N13" s="9">
        <f t="shared" si="2"/>
        <v>0.0409</v>
      </c>
      <c r="O13" s="9">
        <f t="shared" si="2"/>
        <v>1.0428</v>
      </c>
      <c r="P13" s="9">
        <f t="shared" si="2"/>
        <v>0.4112</v>
      </c>
      <c r="Q13" s="9">
        <f t="shared" si="2"/>
        <v>0.4112</v>
      </c>
      <c r="R13" s="9"/>
      <c r="S13" s="9"/>
      <c r="T13" s="9"/>
      <c r="U13" s="9"/>
    </row>
    <row r="14" s="1" customFormat="1" customHeight="1" spans="1:21">
      <c r="A14" s="11"/>
      <c r="B14" s="13" t="s">
        <v>35</v>
      </c>
      <c r="C14" s="12">
        <f>D14+G14+I14+M14+N14+O14+P14+S14+T14+U14</f>
        <v>6.8926</v>
      </c>
      <c r="D14" s="14">
        <v>1.245</v>
      </c>
      <c r="E14" s="14"/>
      <c r="F14" s="14">
        <v>1.245</v>
      </c>
      <c r="G14" s="14"/>
      <c r="H14" s="14"/>
      <c r="I14" s="14">
        <v>5.2087</v>
      </c>
      <c r="J14" s="14"/>
      <c r="K14" s="14"/>
      <c r="L14" s="14">
        <v>5.2087</v>
      </c>
      <c r="M14" s="14">
        <v>0.1124</v>
      </c>
      <c r="N14" s="14">
        <v>0.0409</v>
      </c>
      <c r="O14" s="14">
        <v>0.2856</v>
      </c>
      <c r="P14" s="14"/>
      <c r="Q14" s="14"/>
      <c r="R14" s="14"/>
      <c r="S14" s="14"/>
      <c r="T14" s="14"/>
      <c r="U14" s="14"/>
    </row>
    <row r="15" s="1" customFormat="1" customHeight="1" spans="1:21">
      <c r="A15" s="11"/>
      <c r="B15" s="13" t="s">
        <v>36</v>
      </c>
      <c r="C15" s="12">
        <f>D15+G15+I15+M15+N15+O15+P15+S15+T15+U15</f>
        <v>9.4019</v>
      </c>
      <c r="D15" s="14">
        <v>2.2569</v>
      </c>
      <c r="E15" s="14"/>
      <c r="F15" s="14">
        <v>2.2569</v>
      </c>
      <c r="G15" s="14"/>
      <c r="H15" s="14"/>
      <c r="I15" s="14">
        <v>6.4363</v>
      </c>
      <c r="J15" s="14">
        <v>3.3409</v>
      </c>
      <c r="K15" s="14"/>
      <c r="L15" s="14">
        <v>3.0954</v>
      </c>
      <c r="M15" s="14">
        <v>0.1771</v>
      </c>
      <c r="N15" s="14"/>
      <c r="O15" s="14">
        <v>0.4931</v>
      </c>
      <c r="P15" s="14">
        <v>0.0385</v>
      </c>
      <c r="Q15" s="14">
        <v>0.0385</v>
      </c>
      <c r="R15" s="14"/>
      <c r="S15" s="14"/>
      <c r="T15" s="14"/>
      <c r="U15" s="14"/>
    </row>
    <row r="16" s="1" customFormat="1" customHeight="1" spans="1:21">
      <c r="A16" s="11"/>
      <c r="B16" s="13" t="s">
        <v>37</v>
      </c>
      <c r="C16" s="12">
        <f>D16+G16+I16+M16+N16+O16+P16+S16+T16+U16</f>
        <v>3.1006</v>
      </c>
      <c r="D16" s="14">
        <v>1.2719</v>
      </c>
      <c r="E16" s="14"/>
      <c r="F16" s="14">
        <v>1.2719</v>
      </c>
      <c r="G16" s="14"/>
      <c r="H16" s="14"/>
      <c r="I16" s="14">
        <v>1.1919</v>
      </c>
      <c r="J16" s="14"/>
      <c r="K16" s="14"/>
      <c r="L16" s="14">
        <v>1.1919</v>
      </c>
      <c r="M16" s="14"/>
      <c r="N16" s="14"/>
      <c r="O16" s="14">
        <v>0.2641</v>
      </c>
      <c r="P16" s="14">
        <v>0.3727</v>
      </c>
      <c r="Q16" s="14">
        <v>0.3727</v>
      </c>
      <c r="R16" s="14"/>
      <c r="S16" s="14"/>
      <c r="T16" s="14"/>
      <c r="U16" s="14"/>
    </row>
    <row r="17" s="2" customFormat="1" ht="40" customHeight="1" spans="1:21">
      <c r="A17" s="10"/>
      <c r="B17" s="15" t="s">
        <v>38</v>
      </c>
      <c r="C17" s="9">
        <v>18.4942</v>
      </c>
      <c r="D17" s="9">
        <f>D19+D18</f>
        <v>5.6196</v>
      </c>
      <c r="E17" s="9">
        <f t="shared" ref="E17:U17" si="3">E19+E18</f>
        <v>0.035</v>
      </c>
      <c r="F17" s="9">
        <f t="shared" si="3"/>
        <v>5.5846</v>
      </c>
      <c r="G17" s="9"/>
      <c r="H17" s="9"/>
      <c r="I17" s="9">
        <f t="shared" si="3"/>
        <v>11.0102</v>
      </c>
      <c r="J17" s="9"/>
      <c r="K17" s="9"/>
      <c r="L17" s="9">
        <f t="shared" si="3"/>
        <v>11.0102</v>
      </c>
      <c r="M17" s="9"/>
      <c r="N17" s="9"/>
      <c r="O17" s="9">
        <f t="shared" si="3"/>
        <v>1.1321</v>
      </c>
      <c r="P17" s="9">
        <f t="shared" si="3"/>
        <v>0.1488</v>
      </c>
      <c r="Q17" s="9">
        <f t="shared" si="3"/>
        <v>0.1488</v>
      </c>
      <c r="R17" s="9"/>
      <c r="S17" s="9"/>
      <c r="T17" s="9"/>
      <c r="U17" s="9">
        <f t="shared" si="3"/>
        <v>0.5835</v>
      </c>
    </row>
    <row r="18" s="1" customFormat="1" customHeight="1" spans="1:21">
      <c r="A18" s="11"/>
      <c r="B18" s="13" t="s">
        <v>39</v>
      </c>
      <c r="C18" s="12">
        <f>D18+G18+I18+M18+N18+O18+P18+S18+T18+U18</f>
        <v>14.8694</v>
      </c>
      <c r="D18" s="14">
        <v>4.0352</v>
      </c>
      <c r="E18" s="14">
        <v>0.035</v>
      </c>
      <c r="F18" s="14">
        <v>4.0002</v>
      </c>
      <c r="G18" s="14"/>
      <c r="H18" s="14"/>
      <c r="I18" s="14">
        <v>10.011</v>
      </c>
      <c r="J18" s="14"/>
      <c r="K18" s="14"/>
      <c r="L18" s="14">
        <v>10.011</v>
      </c>
      <c r="M18" s="14"/>
      <c r="N18" s="14"/>
      <c r="O18" s="14">
        <v>0.8176</v>
      </c>
      <c r="P18" s="14">
        <v>0.0056</v>
      </c>
      <c r="Q18" s="14">
        <v>0.0056</v>
      </c>
      <c r="R18" s="14"/>
      <c r="S18" s="14"/>
      <c r="T18" s="14"/>
      <c r="U18" s="14"/>
    </row>
    <row r="19" s="1" customFormat="1" customHeight="1" spans="1:21">
      <c r="A19" s="11"/>
      <c r="B19" s="13" t="s">
        <v>40</v>
      </c>
      <c r="C19" s="12">
        <f>D19+G19+I19+M19+N19+O19+P19+S19+T19+U19</f>
        <v>3.6248</v>
      </c>
      <c r="D19" s="13">
        <v>1.5844</v>
      </c>
      <c r="E19" s="13"/>
      <c r="F19" s="13">
        <v>1.5844</v>
      </c>
      <c r="G19" s="13"/>
      <c r="H19" s="13"/>
      <c r="I19" s="13">
        <v>0.9992</v>
      </c>
      <c r="J19" s="13"/>
      <c r="K19" s="13"/>
      <c r="L19" s="13">
        <v>0.9992</v>
      </c>
      <c r="M19" s="13"/>
      <c r="N19" s="13"/>
      <c r="O19" s="13">
        <v>0.3145</v>
      </c>
      <c r="P19" s="13">
        <v>0.1432</v>
      </c>
      <c r="Q19" s="13">
        <v>0.1432</v>
      </c>
      <c r="R19" s="13"/>
      <c r="S19" s="13"/>
      <c r="T19" s="13"/>
      <c r="U19" s="13">
        <v>0.5835</v>
      </c>
    </row>
    <row r="20" s="2" customFormat="1" ht="40" customHeight="1" spans="1:21">
      <c r="A20" s="10"/>
      <c r="B20" s="15" t="s">
        <v>41</v>
      </c>
      <c r="C20" s="9">
        <v>67.0057</v>
      </c>
      <c r="D20" s="15">
        <f>D21+D22+D23+D24+D25+D26+D27</f>
        <v>23.9466</v>
      </c>
      <c r="E20" s="15">
        <f t="shared" ref="E20:U20" si="4">E21+E22+E23+E24+E25+E26+E27</f>
        <v>0.1993</v>
      </c>
      <c r="F20" s="15">
        <f t="shared" si="4"/>
        <v>23.7473</v>
      </c>
      <c r="G20" s="15">
        <f t="shared" si="4"/>
        <v>0.4848</v>
      </c>
      <c r="H20" s="15">
        <f t="shared" si="4"/>
        <v>0.4848</v>
      </c>
      <c r="I20" s="15">
        <f t="shared" si="4"/>
        <v>33.8619</v>
      </c>
      <c r="J20" s="15">
        <f t="shared" si="4"/>
        <v>19.9621</v>
      </c>
      <c r="K20" s="15">
        <f t="shared" si="4"/>
        <v>0</v>
      </c>
      <c r="L20" s="15">
        <f t="shared" si="4"/>
        <v>13.8998</v>
      </c>
      <c r="M20" s="15">
        <f t="shared" si="4"/>
        <v>0.4275</v>
      </c>
      <c r="N20" s="15">
        <f t="shared" si="4"/>
        <v>0.1252</v>
      </c>
      <c r="O20" s="15">
        <f t="shared" si="4"/>
        <v>4.1235</v>
      </c>
      <c r="P20" s="15">
        <f t="shared" si="4"/>
        <v>2.3938</v>
      </c>
      <c r="Q20" s="15">
        <f t="shared" si="4"/>
        <v>0.6849</v>
      </c>
      <c r="R20" s="15">
        <f t="shared" si="4"/>
        <v>1.7089</v>
      </c>
      <c r="S20" s="15"/>
      <c r="T20" s="15">
        <f t="shared" si="4"/>
        <v>0.4487</v>
      </c>
      <c r="U20" s="15">
        <f t="shared" si="4"/>
        <v>1.1937</v>
      </c>
    </row>
    <row r="21" s="1" customFormat="1" customHeight="1" spans="1:21">
      <c r="A21" s="11"/>
      <c r="B21" s="13" t="s">
        <v>42</v>
      </c>
      <c r="C21" s="12">
        <f t="shared" ref="C20:C27" si="5">D21+G21+I21+M21+N21+O21+P21+S21+T21+U21</f>
        <v>1.2098</v>
      </c>
      <c r="D21" s="13">
        <v>0.2285</v>
      </c>
      <c r="E21" s="13"/>
      <c r="F21" s="13">
        <v>0.2285</v>
      </c>
      <c r="G21" s="13"/>
      <c r="H21" s="13"/>
      <c r="I21" s="13">
        <v>0.9338</v>
      </c>
      <c r="J21" s="13">
        <v>0.9338</v>
      </c>
      <c r="K21" s="13"/>
      <c r="L21" s="13"/>
      <c r="M21" s="13"/>
      <c r="N21" s="13"/>
      <c r="O21" s="13">
        <v>0.0475</v>
      </c>
      <c r="P21" s="13"/>
      <c r="Q21" s="13"/>
      <c r="R21" s="13"/>
      <c r="S21" s="13"/>
      <c r="T21" s="13"/>
      <c r="U21" s="13"/>
    </row>
    <row r="22" s="1" customFormat="1" customHeight="1" spans="1:21">
      <c r="A22" s="11"/>
      <c r="B22" s="13" t="s">
        <v>43</v>
      </c>
      <c r="C22" s="12">
        <f t="shared" si="5"/>
        <v>5.0482</v>
      </c>
      <c r="D22" s="13">
        <v>2.866</v>
      </c>
      <c r="E22" s="13"/>
      <c r="F22" s="13">
        <v>2.866</v>
      </c>
      <c r="G22" s="13"/>
      <c r="H22" s="13"/>
      <c r="I22" s="13">
        <v>0.3932</v>
      </c>
      <c r="J22" s="13">
        <v>0.1612</v>
      </c>
      <c r="K22" s="13"/>
      <c r="L22" s="13">
        <v>0.232</v>
      </c>
      <c r="M22" s="13"/>
      <c r="N22" s="13"/>
      <c r="O22" s="13">
        <v>0.5953</v>
      </c>
      <c r="P22" s="13"/>
      <c r="Q22" s="13"/>
      <c r="R22" s="13"/>
      <c r="S22" s="13"/>
      <c r="T22" s="13"/>
      <c r="U22" s="13">
        <v>1.1937</v>
      </c>
    </row>
    <row r="23" s="1" customFormat="1" customHeight="1" spans="1:21">
      <c r="A23" s="11"/>
      <c r="B23" s="13" t="s">
        <v>44</v>
      </c>
      <c r="C23" s="12">
        <f t="shared" si="5"/>
        <v>9.9816</v>
      </c>
      <c r="D23" s="13">
        <v>2.9538</v>
      </c>
      <c r="E23" s="13"/>
      <c r="F23" s="13">
        <v>2.9538</v>
      </c>
      <c r="G23" s="13">
        <v>0.4783</v>
      </c>
      <c r="H23" s="13">
        <v>0.4783</v>
      </c>
      <c r="I23" s="13">
        <v>5.5066</v>
      </c>
      <c r="J23" s="13"/>
      <c r="K23" s="13"/>
      <c r="L23" s="13">
        <v>5.5066</v>
      </c>
      <c r="M23" s="13">
        <v>0.0286</v>
      </c>
      <c r="N23" s="13"/>
      <c r="O23" s="13">
        <v>0.6136</v>
      </c>
      <c r="P23" s="13">
        <v>0.4007</v>
      </c>
      <c r="Q23" s="13">
        <v>0.2091</v>
      </c>
      <c r="R23" s="13">
        <v>0.1916</v>
      </c>
      <c r="S23" s="13"/>
      <c r="T23" s="13"/>
      <c r="U23" s="13"/>
    </row>
    <row r="24" s="1" customFormat="1" customHeight="1" spans="1:21">
      <c r="A24" s="11"/>
      <c r="B24" s="13" t="s">
        <v>45</v>
      </c>
      <c r="C24" s="12">
        <f t="shared" si="5"/>
        <v>5.744</v>
      </c>
      <c r="D24" s="13">
        <v>0.7411</v>
      </c>
      <c r="E24" s="13"/>
      <c r="F24" s="13">
        <v>0.7411</v>
      </c>
      <c r="G24" s="13"/>
      <c r="H24" s="13"/>
      <c r="I24" s="13">
        <v>4.5479</v>
      </c>
      <c r="J24" s="13">
        <v>4.0615</v>
      </c>
      <c r="K24" s="13"/>
      <c r="L24" s="13">
        <v>0.4864</v>
      </c>
      <c r="M24" s="13">
        <v>0.1148</v>
      </c>
      <c r="N24" s="13"/>
      <c r="O24" s="13">
        <v>0.1148</v>
      </c>
      <c r="P24" s="13">
        <v>0.2191</v>
      </c>
      <c r="Q24" s="13">
        <v>0.0061</v>
      </c>
      <c r="R24" s="13">
        <v>0.213</v>
      </c>
      <c r="S24" s="13"/>
      <c r="T24" s="13">
        <v>0.0063</v>
      </c>
      <c r="U24" s="13"/>
    </row>
    <row r="25" s="1" customFormat="1" customHeight="1" spans="1:21">
      <c r="A25" s="11"/>
      <c r="B25" s="13" t="s">
        <v>46</v>
      </c>
      <c r="C25" s="12">
        <f t="shared" si="5"/>
        <v>23.7913</v>
      </c>
      <c r="D25" s="13">
        <v>13.7283</v>
      </c>
      <c r="E25" s="13">
        <v>0.1993</v>
      </c>
      <c r="F25" s="13">
        <v>13.529</v>
      </c>
      <c r="G25" s="13">
        <v>0.0065</v>
      </c>
      <c r="H25" s="13">
        <v>0.0065</v>
      </c>
      <c r="I25" s="13">
        <v>6.3349</v>
      </c>
      <c r="J25" s="13">
        <v>2.5139</v>
      </c>
      <c r="K25" s="13"/>
      <c r="L25" s="13">
        <v>3.821</v>
      </c>
      <c r="M25" s="13">
        <v>0.1383</v>
      </c>
      <c r="N25" s="13"/>
      <c r="O25" s="13">
        <v>2.1008</v>
      </c>
      <c r="P25" s="13">
        <v>1.4825</v>
      </c>
      <c r="Q25" s="13">
        <v>0.2727</v>
      </c>
      <c r="R25" s="13">
        <v>1.2098</v>
      </c>
      <c r="S25" s="13"/>
      <c r="T25" s="13"/>
      <c r="U25" s="13"/>
    </row>
    <row r="26" s="1" customFormat="1" customHeight="1" spans="1:21">
      <c r="A26" s="11"/>
      <c r="B26" s="13" t="s">
        <v>47</v>
      </c>
      <c r="C26" s="12">
        <f t="shared" si="5"/>
        <v>15.9221</v>
      </c>
      <c r="D26" s="13">
        <v>2.5654</v>
      </c>
      <c r="E26" s="13"/>
      <c r="F26" s="13">
        <v>2.5654</v>
      </c>
      <c r="G26" s="13"/>
      <c r="H26" s="13"/>
      <c r="I26" s="13">
        <v>12.0702</v>
      </c>
      <c r="J26" s="13">
        <v>8.227</v>
      </c>
      <c r="K26" s="13"/>
      <c r="L26" s="13">
        <v>3.8432</v>
      </c>
      <c r="M26" s="13">
        <v>0.0518</v>
      </c>
      <c r="N26" s="13">
        <v>0.1252</v>
      </c>
      <c r="O26" s="13">
        <v>0.5355</v>
      </c>
      <c r="P26" s="13">
        <v>0.1316</v>
      </c>
      <c r="Q26" s="13">
        <v>0.0371</v>
      </c>
      <c r="R26" s="13">
        <v>0.0945</v>
      </c>
      <c r="S26" s="13"/>
      <c r="T26" s="13">
        <v>0.4424</v>
      </c>
      <c r="U26" s="13"/>
    </row>
    <row r="27" s="1" customFormat="1" customHeight="1" spans="1:21">
      <c r="A27" s="11"/>
      <c r="B27" s="13" t="s">
        <v>48</v>
      </c>
      <c r="C27" s="12">
        <f t="shared" si="5"/>
        <v>5.3087</v>
      </c>
      <c r="D27" s="13">
        <v>0.8635</v>
      </c>
      <c r="E27" s="13"/>
      <c r="F27" s="13">
        <v>0.8635</v>
      </c>
      <c r="G27" s="13"/>
      <c r="H27" s="13"/>
      <c r="I27" s="13">
        <v>4.0753</v>
      </c>
      <c r="J27" s="13">
        <v>4.0647</v>
      </c>
      <c r="K27" s="13"/>
      <c r="L27" s="13">
        <v>0.0106</v>
      </c>
      <c r="M27" s="17">
        <v>0.094</v>
      </c>
      <c r="N27" s="13"/>
      <c r="O27" s="17">
        <v>0.116</v>
      </c>
      <c r="P27" s="13">
        <v>0.1599</v>
      </c>
      <c r="Q27" s="13">
        <v>0.1599</v>
      </c>
      <c r="R27" s="13"/>
      <c r="S27" s="13"/>
      <c r="T27" s="13"/>
      <c r="U27" s="13"/>
    </row>
    <row r="28" s="2" customFormat="1" ht="40" customHeight="1" spans="1:21">
      <c r="A28" s="10"/>
      <c r="B28" s="15" t="s">
        <v>59</v>
      </c>
      <c r="C28" s="9">
        <v>11.057</v>
      </c>
      <c r="D28" s="15">
        <f>D29</f>
        <v>4.1416</v>
      </c>
      <c r="E28" s="15">
        <f t="shared" ref="E28:U28" si="6">E29</f>
        <v>0.171</v>
      </c>
      <c r="F28" s="15">
        <f t="shared" si="6"/>
        <v>3.9706</v>
      </c>
      <c r="G28" s="15"/>
      <c r="H28" s="15"/>
      <c r="I28" s="15">
        <f t="shared" si="6"/>
        <v>5.683</v>
      </c>
      <c r="J28" s="15">
        <f t="shared" si="6"/>
        <v>5.683</v>
      </c>
      <c r="K28" s="15"/>
      <c r="L28" s="15"/>
      <c r="M28" s="15">
        <f t="shared" si="6"/>
        <v>0.0957</v>
      </c>
      <c r="N28" s="15">
        <f t="shared" si="6"/>
        <v>0.0201</v>
      </c>
      <c r="O28" s="15">
        <f t="shared" si="6"/>
        <v>0.8572</v>
      </c>
      <c r="P28" s="15">
        <f t="shared" si="6"/>
        <v>0.2594</v>
      </c>
      <c r="Q28" s="15">
        <f t="shared" si="6"/>
        <v>0.2594</v>
      </c>
      <c r="R28" s="15"/>
      <c r="S28" s="15"/>
      <c r="T28" s="15"/>
      <c r="U28" s="15"/>
    </row>
    <row r="29" s="1" customFormat="1" customHeight="1" spans="1:21">
      <c r="A29" s="11"/>
      <c r="B29" s="13" t="s">
        <v>50</v>
      </c>
      <c r="C29" s="12">
        <f>D29+G29+I29+M29+N29+O29+P29+S29+T29+U29</f>
        <v>11.057</v>
      </c>
      <c r="D29" s="13">
        <v>4.1416</v>
      </c>
      <c r="E29" s="13">
        <v>0.171</v>
      </c>
      <c r="F29" s="13">
        <v>3.9706</v>
      </c>
      <c r="G29" s="13"/>
      <c r="H29" s="13"/>
      <c r="I29" s="13">
        <v>5.683</v>
      </c>
      <c r="J29" s="13">
        <v>5.683</v>
      </c>
      <c r="K29" s="13"/>
      <c r="L29" s="13"/>
      <c r="M29" s="13">
        <v>0.0957</v>
      </c>
      <c r="N29" s="13">
        <v>0.0201</v>
      </c>
      <c r="O29" s="13">
        <v>0.8572</v>
      </c>
      <c r="P29" s="13">
        <v>0.2594</v>
      </c>
      <c r="Q29" s="13">
        <v>0.2594</v>
      </c>
      <c r="R29" s="13"/>
      <c r="S29" s="13"/>
      <c r="T29" s="13"/>
      <c r="U29" s="13"/>
    </row>
    <row r="30" s="2" customFormat="1" ht="40" customHeight="1" spans="1:21">
      <c r="A30" s="10"/>
      <c r="B30" s="15" t="s">
        <v>49</v>
      </c>
      <c r="C30" s="9">
        <v>95.2714</v>
      </c>
      <c r="D30" s="15">
        <f>D31+D32+D33+D34+D35+D36</f>
        <v>34.9378</v>
      </c>
      <c r="E30" s="15">
        <f t="shared" ref="E30:U30" si="7">E31+E32+E33+E34+E35+E36</f>
        <v>0.687</v>
      </c>
      <c r="F30" s="15">
        <f t="shared" si="7"/>
        <v>34.2508</v>
      </c>
      <c r="G30" s="15"/>
      <c r="H30" s="15"/>
      <c r="I30" s="15">
        <f t="shared" si="7"/>
        <v>45.8783</v>
      </c>
      <c r="J30" s="15">
        <f t="shared" si="7"/>
        <v>15.2356</v>
      </c>
      <c r="K30" s="15"/>
      <c r="L30" s="15">
        <f t="shared" si="7"/>
        <v>30.6427</v>
      </c>
      <c r="M30" s="15">
        <f t="shared" si="7"/>
        <v>0.8222</v>
      </c>
      <c r="N30" s="15">
        <f t="shared" si="7"/>
        <v>0.0854</v>
      </c>
      <c r="O30" s="15">
        <f t="shared" si="7"/>
        <v>7.0869</v>
      </c>
      <c r="P30" s="15">
        <f t="shared" si="7"/>
        <v>4.9155</v>
      </c>
      <c r="Q30" s="15">
        <f t="shared" si="7"/>
        <v>4.6574</v>
      </c>
      <c r="R30" s="15">
        <f t="shared" si="7"/>
        <v>0.2581</v>
      </c>
      <c r="S30" s="15"/>
      <c r="T30" s="15"/>
      <c r="U30" s="15">
        <f t="shared" si="7"/>
        <v>1.5453</v>
      </c>
    </row>
    <row r="31" s="1" customFormat="1" customHeight="1" spans="1:21">
      <c r="A31" s="10"/>
      <c r="B31" s="13" t="s">
        <v>51</v>
      </c>
      <c r="C31" s="12">
        <f t="shared" ref="C30:C36" si="8">D31+G31+I31+M31+N31+O31+P31+S31+T31+U31</f>
        <v>39.1029</v>
      </c>
      <c r="D31" s="13">
        <v>11.8498</v>
      </c>
      <c r="E31" s="13">
        <v>0.6744</v>
      </c>
      <c r="F31" s="13">
        <v>11.1754</v>
      </c>
      <c r="G31" s="13"/>
      <c r="H31" s="13"/>
      <c r="I31" s="13">
        <v>23.2833</v>
      </c>
      <c r="J31" s="13">
        <v>2.1386</v>
      </c>
      <c r="K31" s="13"/>
      <c r="L31" s="13">
        <v>21.1447</v>
      </c>
      <c r="M31" s="13">
        <v>0.2458</v>
      </c>
      <c r="N31" s="13">
        <v>0.0854</v>
      </c>
      <c r="O31" s="13">
        <v>2.1641</v>
      </c>
      <c r="P31" s="13">
        <v>1.4745</v>
      </c>
      <c r="Q31" s="13">
        <v>1.4745</v>
      </c>
      <c r="R31" s="13"/>
      <c r="S31" s="13"/>
      <c r="T31" s="13"/>
      <c r="U31" s="13"/>
    </row>
    <row r="32" s="1" customFormat="1" customHeight="1" spans="1:21">
      <c r="A32" s="10"/>
      <c r="B32" s="13" t="s">
        <v>52</v>
      </c>
      <c r="C32" s="12">
        <f t="shared" si="8"/>
        <v>3.8476</v>
      </c>
      <c r="D32" s="13">
        <v>0.7559</v>
      </c>
      <c r="E32" s="13"/>
      <c r="F32" s="13">
        <v>0.7559</v>
      </c>
      <c r="G32" s="13"/>
      <c r="H32" s="13"/>
      <c r="I32" s="13">
        <v>2.6647</v>
      </c>
      <c r="J32" s="13"/>
      <c r="K32" s="13"/>
      <c r="L32" s="13">
        <v>2.6647</v>
      </c>
      <c r="M32" s="13">
        <v>0.0562</v>
      </c>
      <c r="N32" s="13"/>
      <c r="O32" s="13">
        <v>0.1796</v>
      </c>
      <c r="P32" s="13">
        <v>0.1912</v>
      </c>
      <c r="Q32" s="13">
        <v>0.1912</v>
      </c>
      <c r="R32" s="13"/>
      <c r="S32" s="13"/>
      <c r="T32" s="13"/>
      <c r="U32" s="13"/>
    </row>
    <row r="33" s="1" customFormat="1" customHeight="1" spans="1:21">
      <c r="A33" s="10"/>
      <c r="B33" s="13" t="s">
        <v>53</v>
      </c>
      <c r="C33" s="12">
        <f t="shared" si="8"/>
        <v>6.8066</v>
      </c>
      <c r="D33" s="13">
        <v>0.4214</v>
      </c>
      <c r="E33" s="13">
        <v>0.0009</v>
      </c>
      <c r="F33" s="13">
        <v>0.4205</v>
      </c>
      <c r="G33" s="13"/>
      <c r="H33" s="13"/>
      <c r="I33" s="13">
        <v>4.0876</v>
      </c>
      <c r="J33" s="13">
        <v>2.7333</v>
      </c>
      <c r="K33" s="13"/>
      <c r="L33" s="13">
        <v>1.3543</v>
      </c>
      <c r="M33" s="13">
        <v>0.1592</v>
      </c>
      <c r="N33" s="13"/>
      <c r="O33" s="13">
        <v>0.0874</v>
      </c>
      <c r="P33" s="13">
        <v>0.5057</v>
      </c>
      <c r="Q33" s="13">
        <v>0.2476</v>
      </c>
      <c r="R33" s="13">
        <v>0.2581</v>
      </c>
      <c r="S33" s="13"/>
      <c r="T33" s="13"/>
      <c r="U33" s="13">
        <v>1.5453</v>
      </c>
    </row>
    <row r="34" s="1" customFormat="1" customHeight="1" spans="1:21">
      <c r="A34" s="10"/>
      <c r="B34" s="13" t="s">
        <v>54</v>
      </c>
      <c r="C34" s="12">
        <f t="shared" si="8"/>
        <v>7.624</v>
      </c>
      <c r="D34" s="13">
        <v>0.0124</v>
      </c>
      <c r="E34" s="13"/>
      <c r="F34" s="13">
        <v>0.0124</v>
      </c>
      <c r="G34" s="13"/>
      <c r="H34" s="13"/>
      <c r="I34" s="13">
        <v>7.2879</v>
      </c>
      <c r="J34" s="13">
        <v>1.8089</v>
      </c>
      <c r="K34" s="13"/>
      <c r="L34" s="13">
        <v>5.479</v>
      </c>
      <c r="M34" s="13">
        <v>0.0488</v>
      </c>
      <c r="N34" s="13"/>
      <c r="O34" s="13">
        <v>0.0029</v>
      </c>
      <c r="P34" s="13">
        <v>0.272</v>
      </c>
      <c r="Q34" s="13">
        <v>0.272</v>
      </c>
      <c r="R34" s="13"/>
      <c r="S34" s="13"/>
      <c r="T34" s="13"/>
      <c r="U34" s="13"/>
    </row>
    <row r="35" s="1" customFormat="1" customHeight="1" spans="1:21">
      <c r="A35" s="10"/>
      <c r="B35" s="13" t="s">
        <v>55</v>
      </c>
      <c r="C35" s="12">
        <f t="shared" si="8"/>
        <v>26.0243</v>
      </c>
      <c r="D35" s="13">
        <v>17.3529</v>
      </c>
      <c r="E35" s="13"/>
      <c r="F35" s="13">
        <v>17.3529</v>
      </c>
      <c r="G35" s="13"/>
      <c r="H35" s="13"/>
      <c r="I35" s="13">
        <v>2.9542</v>
      </c>
      <c r="J35" s="13">
        <v>2.9542</v>
      </c>
      <c r="K35" s="13"/>
      <c r="L35" s="13"/>
      <c r="M35" s="13">
        <v>0.1758</v>
      </c>
      <c r="N35" s="13"/>
      <c r="O35" s="13">
        <v>3.6987</v>
      </c>
      <c r="P35" s="13">
        <v>1.8427</v>
      </c>
      <c r="Q35" s="13">
        <v>1.8427</v>
      </c>
      <c r="R35" s="13"/>
      <c r="S35" s="13"/>
      <c r="T35" s="13"/>
      <c r="U35" s="13"/>
    </row>
    <row r="36" s="1" customFormat="1" customHeight="1" spans="1:21">
      <c r="A36" s="10"/>
      <c r="B36" s="13" t="s">
        <v>56</v>
      </c>
      <c r="C36" s="12">
        <f t="shared" si="8"/>
        <v>11.866</v>
      </c>
      <c r="D36" s="13">
        <v>4.5454</v>
      </c>
      <c r="E36" s="13">
        <v>0.0117</v>
      </c>
      <c r="F36" s="13">
        <v>4.5337</v>
      </c>
      <c r="G36" s="13"/>
      <c r="H36" s="13"/>
      <c r="I36" s="13">
        <v>5.6006</v>
      </c>
      <c r="J36" s="13">
        <v>5.6006</v>
      </c>
      <c r="K36" s="13"/>
      <c r="L36" s="13"/>
      <c r="M36" s="13">
        <v>0.1364</v>
      </c>
      <c r="N36" s="13"/>
      <c r="O36" s="13">
        <v>0.9542</v>
      </c>
      <c r="P36" s="13">
        <v>0.6294</v>
      </c>
      <c r="Q36" s="13">
        <v>0.6294</v>
      </c>
      <c r="R36" s="13"/>
      <c r="S36" s="13"/>
      <c r="T36" s="13"/>
      <c r="U36" s="13"/>
    </row>
    <row r="37" s="3" customFormat="1" ht="40" customHeight="1" spans="1:21">
      <c r="A37" s="10"/>
      <c r="B37" s="16" t="s">
        <v>60</v>
      </c>
      <c r="C37" s="9">
        <f>C30+C28+C20+C17+C13+C9+C7</f>
        <v>227.5001</v>
      </c>
      <c r="D37" s="9">
        <f t="shared" ref="D37:U37" si="9">D30+D28+D20+D17+D13+D9+D7</f>
        <v>78.5388</v>
      </c>
      <c r="E37" s="9">
        <f t="shared" si="9"/>
        <v>1.3077</v>
      </c>
      <c r="F37" s="9">
        <f t="shared" si="9"/>
        <v>77.2311</v>
      </c>
      <c r="G37" s="9">
        <f t="shared" si="9"/>
        <v>0.5921</v>
      </c>
      <c r="H37" s="9">
        <f t="shared" si="9"/>
        <v>0.5921</v>
      </c>
      <c r="I37" s="9">
        <f t="shared" si="9"/>
        <v>118.3874</v>
      </c>
      <c r="J37" s="9">
        <f t="shared" si="9"/>
        <v>45.8049</v>
      </c>
      <c r="K37" s="9">
        <f t="shared" si="9"/>
        <v>0.7891</v>
      </c>
      <c r="L37" s="9">
        <f t="shared" si="9"/>
        <v>71.7934</v>
      </c>
      <c r="M37" s="9">
        <f t="shared" si="9"/>
        <v>1.7556</v>
      </c>
      <c r="N37" s="9">
        <f t="shared" si="9"/>
        <v>0.4878</v>
      </c>
      <c r="O37" s="9">
        <f t="shared" si="9"/>
        <v>14.9661</v>
      </c>
      <c r="P37" s="9">
        <f t="shared" si="9"/>
        <v>9.0011</v>
      </c>
      <c r="Q37" s="9">
        <f t="shared" si="9"/>
        <v>7.0341</v>
      </c>
      <c r="R37" s="9">
        <f t="shared" si="9"/>
        <v>1.967</v>
      </c>
      <c r="S37" s="9"/>
      <c r="T37" s="9">
        <f t="shared" si="9"/>
        <v>0.4487</v>
      </c>
      <c r="U37" s="9">
        <f t="shared" si="9"/>
        <v>3.3225</v>
      </c>
    </row>
    <row r="38" s="3" customFormat="1" ht="40" customHeight="1" spans="1:21">
      <c r="A38" s="10" t="s">
        <v>61</v>
      </c>
      <c r="B38" s="8" t="s">
        <v>28</v>
      </c>
      <c r="C38" s="9">
        <f>S38</f>
        <v>0.5229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>
        <v>0.5229</v>
      </c>
      <c r="T38" s="8"/>
      <c r="U38" s="8"/>
    </row>
    <row r="39" s="1" customFormat="1" customHeight="1" spans="1:21">
      <c r="A39" s="11"/>
      <c r="B39" s="14" t="s">
        <v>29</v>
      </c>
      <c r="C39" s="12">
        <f t="shared" ref="C39:C62" si="10">S39</f>
        <v>0.5229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>
        <v>0.5229</v>
      </c>
      <c r="T39" s="14"/>
      <c r="U39" s="14"/>
    </row>
    <row r="40" s="3" customFormat="1" ht="40" customHeight="1" spans="1:21">
      <c r="A40" s="10"/>
      <c r="B40" s="8" t="s">
        <v>30</v>
      </c>
      <c r="C40" s="9">
        <f t="shared" si="10"/>
        <v>0.2677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>
        <v>0.2677</v>
      </c>
      <c r="T40" s="8"/>
      <c r="U40" s="8"/>
    </row>
    <row r="41" s="1" customFormat="1" customHeight="1" spans="1:21">
      <c r="A41" s="11"/>
      <c r="B41" s="14" t="s">
        <v>32</v>
      </c>
      <c r="C41" s="12">
        <f t="shared" si="10"/>
        <v>0.2677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>
        <v>0.2677</v>
      </c>
      <c r="T41" s="14"/>
      <c r="U41" s="14"/>
    </row>
    <row r="42" s="3" customFormat="1" ht="40" customHeight="1" spans="1:21">
      <c r="A42" s="10"/>
      <c r="B42" s="8" t="s">
        <v>34</v>
      </c>
      <c r="C42" s="9">
        <f t="shared" si="10"/>
        <v>0.8937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>
        <v>0.8937</v>
      </c>
      <c r="T42" s="8"/>
      <c r="U42" s="8"/>
    </row>
    <row r="43" s="1" customFormat="1" customHeight="1" spans="1:21">
      <c r="A43" s="11"/>
      <c r="B43" s="14" t="s">
        <v>35</v>
      </c>
      <c r="C43" s="12">
        <f t="shared" si="10"/>
        <v>0.1943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>
        <v>0.1943</v>
      </c>
      <c r="T43" s="14"/>
      <c r="U43" s="14"/>
    </row>
    <row r="44" s="1" customFormat="1" customHeight="1" spans="1:21">
      <c r="A44" s="11"/>
      <c r="B44" s="14" t="s">
        <v>36</v>
      </c>
      <c r="C44" s="12">
        <f t="shared" si="10"/>
        <v>0.3205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>
        <v>0.3205</v>
      </c>
      <c r="T44" s="14"/>
      <c r="U44" s="14"/>
    </row>
    <row r="45" s="1" customFormat="1" customHeight="1" spans="1:21">
      <c r="A45" s="11"/>
      <c r="B45" s="14" t="s">
        <v>37</v>
      </c>
      <c r="C45" s="12">
        <f t="shared" si="10"/>
        <v>0.3789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>
        <v>0.3789</v>
      </c>
      <c r="T45" s="14"/>
      <c r="U45" s="14"/>
    </row>
    <row r="46" s="3" customFormat="1" ht="40" customHeight="1" spans="1:21">
      <c r="A46" s="10"/>
      <c r="B46" s="8" t="s">
        <v>38</v>
      </c>
      <c r="C46" s="9">
        <f t="shared" si="10"/>
        <v>0.8036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>
        <v>0.8036</v>
      </c>
      <c r="T46" s="8"/>
      <c r="U46" s="8"/>
    </row>
    <row r="47" s="1" customFormat="1" customHeight="1" spans="1:21">
      <c r="A47" s="11"/>
      <c r="B47" s="13" t="s">
        <v>39</v>
      </c>
      <c r="C47" s="12">
        <f t="shared" si="10"/>
        <v>0.3382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>
        <v>0.3382</v>
      </c>
      <c r="T47" s="14"/>
      <c r="U47" s="14"/>
    </row>
    <row r="48" s="1" customFormat="1" customHeight="1" spans="1:21">
      <c r="A48" s="11"/>
      <c r="B48" s="13" t="s">
        <v>40</v>
      </c>
      <c r="C48" s="12">
        <f t="shared" si="10"/>
        <v>0.4654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>
        <v>0.4654</v>
      </c>
      <c r="T48" s="14"/>
      <c r="U48" s="14"/>
    </row>
    <row r="49" s="3" customFormat="1" ht="40" customHeight="1" spans="1:21">
      <c r="A49" s="10"/>
      <c r="B49" s="8" t="s">
        <v>41</v>
      </c>
      <c r="C49" s="9">
        <f t="shared" si="10"/>
        <v>1.0177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>
        <v>1.0177</v>
      </c>
      <c r="T49" s="8"/>
      <c r="U49" s="8"/>
    </row>
    <row r="50" s="1" customFormat="1" customHeight="1" spans="1:21">
      <c r="A50" s="11"/>
      <c r="B50" s="13" t="s">
        <v>43</v>
      </c>
      <c r="C50" s="12">
        <f t="shared" si="10"/>
        <v>0.1047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>
        <v>0.1047</v>
      </c>
      <c r="T50" s="14"/>
      <c r="U50" s="14"/>
    </row>
    <row r="51" s="1" customFormat="1" customHeight="1" spans="1:21">
      <c r="A51" s="11"/>
      <c r="B51" s="13" t="s">
        <v>44</v>
      </c>
      <c r="C51" s="12">
        <f t="shared" si="10"/>
        <v>0.1494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>
        <v>0.1494</v>
      </c>
      <c r="T51" s="14"/>
      <c r="U51" s="14"/>
    </row>
    <row r="52" s="1" customFormat="1" customHeight="1" spans="1:21">
      <c r="A52" s="11"/>
      <c r="B52" s="13" t="s">
        <v>45</v>
      </c>
      <c r="C52" s="12">
        <f t="shared" si="10"/>
        <v>0.0327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>
        <v>0.0327</v>
      </c>
      <c r="T52" s="14"/>
      <c r="U52" s="14"/>
    </row>
    <row r="53" s="1" customFormat="1" customHeight="1" spans="1:21">
      <c r="A53" s="11"/>
      <c r="B53" s="13" t="s">
        <v>46</v>
      </c>
      <c r="C53" s="12">
        <f t="shared" si="10"/>
        <v>0.333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>
        <v>0.333</v>
      </c>
      <c r="T53" s="14"/>
      <c r="U53" s="14"/>
    </row>
    <row r="54" s="1" customFormat="1" customHeight="1" spans="1:21">
      <c r="A54" s="11"/>
      <c r="B54" s="14" t="s">
        <v>48</v>
      </c>
      <c r="C54" s="12">
        <f t="shared" si="10"/>
        <v>0.3979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>
        <v>0.3979</v>
      </c>
      <c r="T54" s="14"/>
      <c r="U54" s="14"/>
    </row>
    <row r="55" s="3" customFormat="1" ht="40" customHeight="1" spans="1:21">
      <c r="A55" s="10"/>
      <c r="B55" s="15" t="s">
        <v>59</v>
      </c>
      <c r="C55" s="9">
        <f t="shared" si="10"/>
        <v>0.463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>
        <v>0.463</v>
      </c>
      <c r="T55" s="8"/>
      <c r="U55" s="8"/>
    </row>
    <row r="56" s="1" customFormat="1" customHeight="1" spans="1:21">
      <c r="A56" s="11"/>
      <c r="B56" s="13" t="s">
        <v>50</v>
      </c>
      <c r="C56" s="12">
        <f t="shared" si="10"/>
        <v>0.463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>
        <v>0.463</v>
      </c>
      <c r="T56" s="14"/>
      <c r="U56" s="14"/>
    </row>
    <row r="57" s="3" customFormat="1" ht="40" customHeight="1" spans="1:21">
      <c r="A57" s="10"/>
      <c r="B57" s="15" t="s">
        <v>49</v>
      </c>
      <c r="C57" s="9">
        <f t="shared" si="10"/>
        <v>2.458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>
        <v>2.458</v>
      </c>
      <c r="T57" s="8"/>
      <c r="U57" s="8"/>
    </row>
    <row r="58" s="1" customFormat="1" customHeight="1" spans="1:21">
      <c r="A58" s="11"/>
      <c r="B58" s="13" t="s">
        <v>51</v>
      </c>
      <c r="C58" s="12">
        <f t="shared" si="10"/>
        <v>1.1695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>
        <v>1.1695</v>
      </c>
      <c r="T58" s="14"/>
      <c r="U58" s="14"/>
    </row>
    <row r="59" s="1" customFormat="1" customHeight="1" spans="1:21">
      <c r="A59" s="11"/>
      <c r="B59" s="13" t="s">
        <v>52</v>
      </c>
      <c r="C59" s="12">
        <f t="shared" si="10"/>
        <v>0.3452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>
        <v>0.3452</v>
      </c>
      <c r="T59" s="14"/>
      <c r="U59" s="14"/>
    </row>
    <row r="60" s="1" customFormat="1" customHeight="1" spans="1:21">
      <c r="A60" s="11"/>
      <c r="B60" s="13" t="s">
        <v>53</v>
      </c>
      <c r="C60" s="12">
        <f t="shared" si="10"/>
        <v>0.4497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>
        <v>0.4497</v>
      </c>
      <c r="T60" s="14"/>
      <c r="U60" s="14"/>
    </row>
    <row r="61" s="1" customFormat="1" customHeight="1" spans="1:21">
      <c r="A61" s="11"/>
      <c r="B61" s="13" t="s">
        <v>55</v>
      </c>
      <c r="C61" s="12">
        <f t="shared" si="10"/>
        <v>0.2452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>
        <v>0.2452</v>
      </c>
      <c r="T61" s="14"/>
      <c r="U61" s="14"/>
    </row>
    <row r="62" s="1" customFormat="1" customHeight="1" spans="1:21">
      <c r="A62" s="11"/>
      <c r="B62" s="13" t="s">
        <v>56</v>
      </c>
      <c r="C62" s="12">
        <f t="shared" si="10"/>
        <v>0.2484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>
        <v>0.2484</v>
      </c>
      <c r="T62" s="14"/>
      <c r="U62" s="14"/>
    </row>
    <row r="63" s="3" customFormat="1" ht="40" customHeight="1" spans="1:21">
      <c r="A63" s="10"/>
      <c r="B63" s="8" t="s">
        <v>60</v>
      </c>
      <c r="C63" s="9">
        <v>6.4266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>
        <f>S57+S55+S49+S46+S42+S40+S38</f>
        <v>6.4266</v>
      </c>
      <c r="T63" s="8"/>
      <c r="U63" s="8"/>
    </row>
  </sheetData>
  <mergeCells count="19">
    <mergeCell ref="A1:U1"/>
    <mergeCell ref="A2:U2"/>
    <mergeCell ref="D3:O3"/>
    <mergeCell ref="P3:R3"/>
    <mergeCell ref="S3:U3"/>
    <mergeCell ref="E4:F4"/>
    <mergeCell ref="J4:L4"/>
    <mergeCell ref="M4:O4"/>
    <mergeCell ref="Q4:R4"/>
    <mergeCell ref="S4:U4"/>
    <mergeCell ref="A6:B6"/>
    <mergeCell ref="A7:A37"/>
    <mergeCell ref="A38:A63"/>
    <mergeCell ref="C3:C5"/>
    <mergeCell ref="D4:D5"/>
    <mergeCell ref="G4:G5"/>
    <mergeCell ref="I4:I5"/>
    <mergeCell ref="P4:P5"/>
    <mergeCell ref="A3:B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2006-09-16T00:00:00Z</dcterms:created>
  <dcterms:modified xsi:type="dcterms:W3CDTF">2021-03-21T01:45:18Z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9F16D6F1C46544B980DABE0ECF9FCDF0</vt:lpwstr>
  </property>
  <property fmtid="{D5CDD505-2E9C-101B-9397-08002B2CF9AE}" pid="3" name="KSOProductBuildVer">
    <vt:lpwstr>2052-11.1.0.10353</vt:lpwstr>
  </property>
</Properties>
</file>