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bookViews>
  <sheets>
    <sheet name="上报台账合并" sheetId="7" r:id="rId1"/>
  </sheets>
  <definedNames>
    <definedName name="_xlnm._FilterDatabase" localSheetId="0" hidden="1">上报台账合并!$A$4:$U$135</definedName>
    <definedName name="_xlnm.Print_Titles" localSheetId="0">上报台账合并!$1:$4</definedName>
  </definedNames>
  <calcPr calcId="144525"/>
</workbook>
</file>

<file path=xl/sharedStrings.xml><?xml version="1.0" encoding="utf-8"?>
<sst xmlns="http://schemas.openxmlformats.org/spreadsheetml/2006/main" count="923" uniqueCount="599">
  <si>
    <t>2022年统筹整合（含衔接）项目资金实施完成情况明细表</t>
  </si>
  <si>
    <t>序号</t>
  </si>
  <si>
    <t>上级指标文号</t>
  </si>
  <si>
    <t>本级下达单位</t>
  </si>
  <si>
    <t>本级下达文号</t>
  </si>
  <si>
    <t>项目名称</t>
  </si>
  <si>
    <t>项目类别</t>
  </si>
  <si>
    <t>项目责任单位</t>
  </si>
  <si>
    <t>建设地点</t>
  </si>
  <si>
    <t>建设内容</t>
  </si>
  <si>
    <t>绩效目标</t>
  </si>
  <si>
    <t>投资额度</t>
  </si>
  <si>
    <t>财政专项扶贫资金</t>
  </si>
  <si>
    <t>统筹整合其他资金</t>
  </si>
  <si>
    <t>合计</t>
  </si>
  <si>
    <t>中央</t>
  </si>
  <si>
    <t>省</t>
  </si>
  <si>
    <t>市</t>
  </si>
  <si>
    <t>县</t>
  </si>
  <si>
    <t>总合计</t>
  </si>
  <si>
    <t>豫财农综（2021）32号、豫财农水（2021）109号</t>
  </si>
  <si>
    <t>范里镇人民政府</t>
  </si>
  <si>
    <t>卢财预整合（2022）6号、卢财预整合（2022）23号</t>
  </si>
  <si>
    <t>卢氏县2022年范里镇连翘产业深加工项目（一期）</t>
  </si>
  <si>
    <t>生产发展</t>
  </si>
  <si>
    <t>县产业办</t>
  </si>
  <si>
    <t>范里镇产业集聚区</t>
  </si>
  <si>
    <t>采购茶叶分拣、自动包装设备及相关配套等（发酵机、烘干机、提香机、风选机、自动分装机、封口机等)</t>
  </si>
  <si>
    <t>项目建成后，财政资金投入形成的固定资产产权归政府所有，每年增加收益不低于财政资金投入的6%。通过产业带动20户脱贫人口和监测对象年增收不低于3000元，，实现连翘种植、加工、销售一体化，推动三产融合，进一步巩固脱贫攻坚成果，对全镇产业振兴具有良好的示范和带动作用。 项目投产后，可安排就业岗位20人，带动采摘连翘芽叶群众450余人，可用鲜连翘芽叶300吨，直接增加当地农民采摘连翘芽叶收入800余万元，年产连翘系列茶叶80吨，产值2000万元，利税600万元。</t>
  </si>
  <si>
    <t>豫财农综（2021）32号、豫财基（2022）9号</t>
  </si>
  <si>
    <t>卢财预整合（2022）11号、卢财预整合（2022）131号</t>
  </si>
  <si>
    <t>卢氏县范里镇佳酿产业项目</t>
  </si>
  <si>
    <t>产业办</t>
  </si>
  <si>
    <t>范里镇新庄村</t>
  </si>
  <si>
    <t>新建钢结构厂房一座，总建筑面积826.22平方米，地上两层，建筑高度6米，钢框架结构，厂房占地面积683.4平方米，及门窗工程和相关水、电配套设施</t>
  </si>
  <si>
    <t>产权归属：项目产权归新庄村集体所有。产出指标：每年按照不低于财政资金投入的4%返还村集体经济，该收益的70%用于本村巩固脱贫攻坚成效和乡村振兴发展，30%用于公共事务管理和发展公益事业；带动脱贫户、监测户不少于7人长期就业务工，年增收4000元以上，通过地租、群众务工增收及返还村集体经济等实现综合效益不低于6%。效益指标：按时完工，保障质量，带动周边人民群众脱贫致富；满意度指标：群众对项目实施效果满意度100%。帮扶机制：通过增加村集体收入，延续村级发展方向，带动经济提升，增加就业岗位，带动群众技能提升以及致富增收，切实发挥资金效益，巩固脱贫攻坚成果，有效助力乡村振兴。</t>
  </si>
  <si>
    <t>豫财农综（2021）32号、豫财环资（2022）78号</t>
  </si>
  <si>
    <t>卢财预整合（2022）55号、卢财预整合（2022）117号</t>
  </si>
  <si>
    <t>卢氏县2022年范里镇庙坪村玉露香梨示范基地防雹网建设项目</t>
  </si>
  <si>
    <t>范里镇庙坪村</t>
  </si>
  <si>
    <t>建设500亩玉露香梨防雹网体系；主要建设内容：采购安装立杆、水泥底座、三角架、地锚、镀锌钢丝、钢绞丝、防雹网、专用挂钩、花篮螺丝、钢丝绳卡扣等物品。</t>
  </si>
  <si>
    <t>产权归属：项目产权归庙坪村集体所有。产出指标：每年按照不低于财政资金投入的4%返还村集体经济，该收益的70%用于本村巩固脱贫攻坚成效和乡村振兴发展，30%用于公共事务管理和发展公益事业；带动20名周边群众就业务工，其中脱贫户、监测户不少于10人，年增收4000元以上，通过地租、群众务工增收及返还村集体经济等实现综合效益不低于6%。效益指标：按时完工，保障质量，带动周边人民群众脱贫致富；满意度指标：群众对项目实施效果满意度100%。帮扶机制：通过增加村集体收入，延续村级发展方向，带动经济提升，增加就业岗位，带动群众技能提升以及致富增收，切实发挥资金效益，巩固脱贫攻坚成果，有效助力乡村振兴。</t>
  </si>
  <si>
    <t>豫财农综（2022）7号、豫财基（2022）9号</t>
  </si>
  <si>
    <t>卢财预（2022）114-3号</t>
  </si>
  <si>
    <t>卢氏县2022年范里镇三门村三门岭产业路水毁修复提升工程、卢财预整合（2022）127号</t>
  </si>
  <si>
    <t>基础设施</t>
  </si>
  <si>
    <t>交通局</t>
  </si>
  <si>
    <t>范里镇柏坡村</t>
  </si>
  <si>
    <t>修复及建设水泥路长8.29公里，路基宽5.50米，路面宽4.5米，路面结构为16cm厚砂砾垫层+20cm厚C25水泥混凝土面层。</t>
  </si>
  <si>
    <t>项目建成后，可实现与东骨线连接形成环线，可方便柳泉、骨垛沟、南沟、前窑等11个行政村2500余户11000余人群众安全出行。
   同时带动沿线511户、2500口人发展烟叶12000亩、连翘13000亩，年增收约6000万元。为乡村振兴开局奠定坚实的产业支撑基础，为进一步巩固脱贫攻坚成果及范里镇乡村产业振兴具有良好的示范和带动作用。
   工程建成后移交给项目所在地三门村村委会，落实管护人员，制定管护制度，确保工程正常运行，长久发挥效益。</t>
  </si>
  <si>
    <t>范里镇人民政府合计</t>
  </si>
  <si>
    <t>豫财农综（2021）32号、三财预（2022）244号</t>
  </si>
  <si>
    <t>官道口镇人民政府</t>
  </si>
  <si>
    <t>卢财预整合（2022）10号、卢财预整合（2022）15、卢财预整合（2022）43号、卢财预整合（2022）79号</t>
  </si>
  <si>
    <t>卢氏县2022年官道口镇高标准连翘种植示范基地项目</t>
  </si>
  <si>
    <t>官道口镇石大山村、官道口村</t>
  </si>
  <si>
    <t>种植5-8年生连翘树1500亩，打造高标准连翘种植基地</t>
  </si>
  <si>
    <t>产权归属：项目产权归官道口村、石大山村所有。产出指标：连翘收益归群众所有；带动官道口村、安居苑易地搬迁社区周边不低于50名脱贫户、监测户长期务工增收。同时，预计带动100余名群众参与建设，年人均增收1万元以上，综合绩效收益不低于财政资金投入的6%。指标：按时完工，保障质量，提升镇区发展和示范引领，带动周边人民群众致富增收，提高经济效益和生态效益；满意度指标：群众对项目实施效果满意度100%。1、连翘收益归村农户所有；带动周边不低于50名脱贫户、监测户长期务工增收。同时，预计带动100余名群众参与建设，年人均增收1万元以上。2.提高镇区承载力，加快县域北部农旅融合示范区建设，带动镇域经济发展。3.群众对项目实施效果满意度100%。4、由村集体设立公益岗位，对财政投资项目形成的固定资产进行确权登记及定期检查维护</t>
  </si>
  <si>
    <t>豫财农综（2021）32号、豫财农综（2021）33号、豫财基（2022）9号</t>
  </si>
  <si>
    <t>卢财预整合（2022）15号、卢财预整合（2022）43号、卢财预整合（2022）79号、卢财预整合（2022）128号、卢财预整合（2022）131号</t>
  </si>
  <si>
    <t>卢氏县2022年官道口镇果岭村以工代赈示范项目</t>
  </si>
  <si>
    <t>发改委</t>
  </si>
  <si>
    <t>官道口镇车岭村</t>
  </si>
  <si>
    <t>1、建设产业道路；2、修建挡墙；3、开展周边空间综合整治和环境改造等。</t>
  </si>
  <si>
    <t>产权归属：项目产权归果岭村所有。产出指标：带动周围群众39人参与务工增收，其中脱贫户、三类户不低于13人，发挥以工代赈作用，提升群众务工能力，拓宽群众增收渠道。效益指标：按时完工，保障质量，带动周边群众脱贫致富;帮扶机制：带动周围群众劳务增收，发放不低于财政投入16%的劳务工资报酬；为周边发展旅游产业奠定基础，促进农旅融合发展；对原有土地合理利用，提升村容村貌，增加群众收入，提高群众满意度。</t>
  </si>
  <si>
    <t>豫财农综（2021）32号、三财预（2022）244号、三财预（2022）232号</t>
  </si>
  <si>
    <t>卢财预整合（2022）27号、卢财预整合（2022）36号、卢财预整合（2022）43号、卢财预整合（2022）79号</t>
  </si>
  <si>
    <t>卢氏县2022年官道口镇果品基地配套水肥一体化、物联网建设项目</t>
  </si>
  <si>
    <t>官道口镇果岭村、将军山村</t>
  </si>
  <si>
    <t>1.2000亩果园配套水肥一体化建设；2.2000亩果园配套物联网体系建设。</t>
  </si>
  <si>
    <t>产权归属：项目产权归将军山村、果岭村所有。产出指标：每年按照不低于财政资金投入的4%返还村集体经济；带动周边不少于60名脱贫户、监测户长期务工，增收1万元以上。同时，预计带动120余名村民参与建设，人均增收1万元以上。通过地租、群众务工增收及返还村集体经济等实现综合效益不低于6%。效益指标：按时完工，保障质量，带动周边人民群众增收;加快形成果品分级、包装、存储、冷链物流体系。满意度指标：群众对项目实施效果满意度100%。帮扶机制：通过增加村集体收入，延续村级发展方向，带动经济提升，增加就业岗位，带动群众技能提升以及致富增收，切实发挥资金效益，巩固脱贫攻坚成果，有效助力乡村振兴。</t>
  </si>
  <si>
    <t>卢氏县2022年官道口镇五味子基地种植项目</t>
  </si>
  <si>
    <t>官道口镇南幽村</t>
  </si>
  <si>
    <t>为450亩五味子基地配套滴灌、护栏等基础设施。</t>
  </si>
  <si>
    <t>产权归属：项目产权归南幽村所有。产出指标：每年按照不低于财政资金投入的4%返还村集体经济，增加村集体收入；带动南幽村周边不少于30名脱贫户、监测户长期务工增收。同时，预计带动60余名村民参与建设，年人均增收1万元以上。通过地租、群众务工增收及返还村集体经济等实现综合效益不低于6%。效益指标：按时完工，保障质量，提升五味子发展规模，带动周边人民群众致富增收，提高经济效益和生态效益。满意度指标：群众对项目实施效果满意度100%。帮扶机制：通过增加村集体收入，增加就业岗位，带动群众技能提升以及致富增收，切实发挥资金效益，巩固脱贫攻坚成果，有效助力乡村振兴。</t>
  </si>
  <si>
    <t>卢财预整合（2022）27号、卢财预整合（2022）43号、卢财预整合（2022）79号</t>
  </si>
  <si>
    <t>卢氏县2022年官道口镇石大山村三官庙养牛基地建设项目</t>
  </si>
  <si>
    <t>官道口镇石大山村</t>
  </si>
  <si>
    <t>在原三官庙村建设2000平米牛舍养殖基地，配套生产管护用房等设施。</t>
  </si>
  <si>
    <t>三财预（2022）244号</t>
  </si>
  <si>
    <t>卢财预整合（2022）32号、卢财预整合（2022）43号、卢财预整合（2022）79号</t>
  </si>
  <si>
    <t>卢氏县2022年官道口镇果岭村高标准果品基地建设项目</t>
  </si>
  <si>
    <t>建设300亩高标准矮化密植苹果基地，主要建设内容包括：1.苹果苗木采购；2.水肥一体化配套设施；3.水泥杆、防草布、拉线等配套设施。</t>
  </si>
  <si>
    <t>产权归属：项目产权归果岭村所有。产出指标：收益归果岭村党支部领办的合作社所有，与村民分红；党支部成立合作社发展村集体经济，带动周边不少于50户脱贫户、监测户参与分红及务工增收；通过地租、群众务工增收、分红等实现综合效益不低于6%。效益指标：按时完工，保障质量，发展村集体经济，发挥党支部带头作用，合作社效益分红，带动全村人民群众致富增收。满意度指标：群众对项目实施效果满意度100%。帮扶机制：通过党支部领办的合作社，增加村集体收入，带动经济提升，增加就业岗位，带动群众技能提升以及致富增收，切实发挥资金效益，巩固脱贫攻坚成果，有效助力乡村振兴。</t>
  </si>
  <si>
    <t>豫财农综（2021）32号、三财预（2022）232号、豫财农综（2022）26号、豫财环资（2022）78号</t>
  </si>
  <si>
    <t>卢财预整合（2022）36号、、卢财预整合（2022）43号、卢财预整合（2022）79号、卢财预整合（2022）115号</t>
  </si>
  <si>
    <t>卢氏县2022年官道口镇南幽村特色水果连体大棚及配套设施建设项目</t>
  </si>
  <si>
    <t>建设100亩大棚及附属设施，种植阳光玫瑰、蟠桃等高品质水果，涵盖大棚主体建设、水肥一体化采购与安装、蓄水池、篱架系统建设。</t>
  </si>
  <si>
    <t>产权归属：项目产权归南幽村所有。产出指标：每年按照不低于财政资金投入的4%返还村集体经济；带动周边不少于30名脱贫户、监测户长期务工，增收1万元以上。同时，预计带动60余名村民参与建设，人均增收1万元以上。通过地租、群众务工增收及返还村集体经济等实现综合效益不低于6%。效益指标：按时完工，保障质量，带动周边人民群众脱贫致富;加快形成果品分级、包装、存储、冷链物流体系；满意度指标：群众对项目实施效果满意度100%。帮扶机制：通过增加村集体收入，延续村级发展方向，带动经济提升，增加就业岗位，带动群众技能提升以及致富增收，切实发挥资金效益，巩固脱贫攻坚成果，有效助力乡村振兴。</t>
  </si>
  <si>
    <t>卢财预整合（2022）43号、卢财预整合（2022）79号、卢财预整合（2022）115号</t>
  </si>
  <si>
    <t>卢氏县2022年官道口镇高标准连翘种植示范基地基础设施配套</t>
  </si>
  <si>
    <t>官道口村、石大山村</t>
  </si>
  <si>
    <t>1.修建3200米产业道路、边沟、路牙等配套附属设施；2.围绕示范基地场地硬化2980㎡等。</t>
  </si>
  <si>
    <t>产权归属：项目产权归官道口村、石大山村所有。产出指标：带动周围群众务工，连翘收益归村集体所有，与村民分红；带动周边不低于100名脱贫户、监测户长期务工，增收0.7万元以上。同时，预计带动200名村民参与建设，人均增收1万元以上。效益指标：按时完工，保障质量，带动周边人民群众脱贫致富;满意度指标：群众对项目实施效果满意度100%。</t>
  </si>
  <si>
    <t>豫财农综（2022）7号、豫财农综（2022）26号、豫财环资（2022）78号</t>
  </si>
  <si>
    <t>卢财预整合（2022）88号、卢财预整合（2022）115号</t>
  </si>
  <si>
    <t>卢氏县2022年官道口镇果岭村农旅融合示范项目</t>
  </si>
  <si>
    <t>官道口镇果岭村</t>
  </si>
  <si>
    <t>1.对河道进行治理、修建护堤堰、治理水体、修复生态；2.对周边道路修整、处理道路边沟等；3.开展周边空间综合整治和环境改造等。</t>
  </si>
  <si>
    <t>带动周围群众50人参与务工增收，其中不低于81人享受“四不摘”脱贫户、三类户，发挥以工代赈作用，提升群众务工能力，拓宽群众增收渠道。该项目产权归果岭村村民委员会。</t>
  </si>
  <si>
    <t>官道口镇人民政府合计</t>
  </si>
  <si>
    <t>豫财农综（2021）32号、豫财农综（2022）7号、豫财农综（2022）8号、三财预（2022）244号</t>
  </si>
  <si>
    <t>瓦窑沟乡人民政府</t>
  </si>
  <si>
    <t>卢财预整合（2022）13号、卢财预整合（2022）68号、卢财预整合（2022）78号</t>
  </si>
  <si>
    <t>卢氏县2022年瓦窑沟乡食用菌产业提质增效试点建设项目</t>
  </si>
  <si>
    <t>瓦窑沟乡古寨村、耿店村、瓦窑沟村、观沟村、里坪村、高河村</t>
  </si>
  <si>
    <t>依托瓦窑沟乡食用菌传统产业优势，整合流转闲散土地90亩，建设新型食用菌出菇大棚223个。棚规格长20米宽6米，外拱及内架统一为镀锌钢管，地梁规格为30*20混凝土预埋外拱支撑预埋件。每棚设计放置代料4000代以上。</t>
  </si>
  <si>
    <t>该项目实施后，能改善菇农生产条件，提高、生产效能、增加食用菌产量，提升食用菌品质、减少劳动强度、降低生产成本，年可带动100户食用菌种植户户均增收2000元以上，年增加村集体收益16万元左右，提供30个以上工作岗位、工资性收入年人均3000元左右。项目建成后交项目所在村管护，合作社经营使用。财政投资部分产权移交给项目所在村。以点带面达到菇农改造传统大棚，提升食用菌产量、品质，振兴乡村经济</t>
  </si>
  <si>
    <t>瓦窑沟乡人民政府合计</t>
  </si>
  <si>
    <t>豫财农综（2021）32号
豫财农综（2022）7号</t>
  </si>
  <si>
    <t>徐家湾乡人民政府</t>
  </si>
  <si>
    <t>卢财预整合（2022）16号、卢财预整合（2022）37号、卢财预（2022）114-1号</t>
  </si>
  <si>
    <t>卢氏县2022年徐家湾搬迁社区基础设施及洛河水生态修复项目</t>
  </si>
  <si>
    <t>徐家湾乡徐家湾村</t>
  </si>
  <si>
    <t>新建桥梁1座，桥长105米，宽6.5米(桥面净宽5.5米+2*0.5米防撞护栏)，道路458米长，河道治理5000㎡</t>
  </si>
  <si>
    <t>该桥修建前丰太村任家岭等3个组500余名群众出行只能依靠一座洛河吊桥，该桥建立后可极大方便周边群众出行，产权归属：项目产权归徐家湾村所有，由村安排专人管护，每月按时巡查管护（每月不少于4次）。产出指标：带动周围群众30人参与务工增收，其中脱贫户、三类户不低于10人，发挥以工代赈作用，提升群众务工能力，拓宽群众增收渠道。效益指标：按时完工，保障质量，带动周边群众脱贫致富;帮扶机制：带动周围群众劳务增收，发放不低于财政投入15%的劳务工资报酬；为周边发展旅游产业奠定基础，促进农旅融合发展；对原有土地合理利用，提升村容村貌，增加群众收入，提高群众满意度。</t>
  </si>
  <si>
    <t>豫财农综（2021）32号
豫财环资（2022）78号</t>
  </si>
  <si>
    <t>卢财预整合（2022）16号、卢财预整合（2022）37号、卢财预整合（2022）105号</t>
  </si>
  <si>
    <t>卢氏县2022年徐家湾乡高标准连翘种植项目</t>
  </si>
  <si>
    <t>徐家湾乡熬家村、石断河村</t>
  </si>
  <si>
    <t>在熬家村各组共种植连翘260亩；石断河村各组种植连翘240亩，共集中种植连翘树500亩。</t>
  </si>
  <si>
    <t>产权归属：项目产权归熬家、石断河村所有。产出指标：种植连翘500亩，连翘收益归群众所有；带动周边不低于20名脱贫户、监测户年增收5000元以上。同时，预计带动100余名群众增收，年人均增收5000元以上，综合绩效收益不低于财政资金投入的6%。指标：按时完工，保障质量，提升徐家湾乡连翘产业健康持续快速发展，带动周边人民群众致富增收，提高经济效益和生态效益；满意度指标：群众对项目实施效果满意度100%。</t>
  </si>
  <si>
    <t>豫财农综（2021）42号、卢财预（2022）107-2号、豫财基（2022）9号</t>
  </si>
  <si>
    <t>卢财预整合（2022）50号、卢财预（2022）107-2号、卢财预整合（2022）128号、卢财预整合（2022）131号</t>
  </si>
  <si>
    <t>卢氏县徐家湾乡鳌家村中药材项目</t>
  </si>
  <si>
    <t>徐家湾乡鳌家村</t>
  </si>
  <si>
    <t>建设3个天麻种植大棚及配套围栏、生产道路、购买天麻种子、蜜环菌、菌材等。</t>
  </si>
  <si>
    <t>财政资金投入形成的固定资产产权归鳌家村所有，每年增加收益率不低于财政资金投入的6%。通过产业带动间接受益群众不少于40户80人，实现中药材加工、销售一体化，进一步体现党建引领乡村振兴，巩固脱贫攻坚成果。</t>
  </si>
  <si>
    <t>徐家湾乡人民政府合计</t>
  </si>
  <si>
    <t>豫财农综（2021）32、豫财农水（2021）109号</t>
  </si>
  <si>
    <t>杜关镇人民政府</t>
  </si>
  <si>
    <t>卢财预整合（2022）17号
卢财预整合（2022）56号</t>
  </si>
  <si>
    <t>卢氏县2022年杜关镇杜荆村农业专业劳务合作社集体经济项目</t>
  </si>
  <si>
    <t>杜关镇杜荆村</t>
  </si>
  <si>
    <t>村集体经济合作社购置中型通用农机（购置挖掘机1台，拖拉机8辆，旋耕机6台，液压犁6台，起垄机3台),组建培训40人以上专业农业劳务技术队伍</t>
  </si>
  <si>
    <t>项目建成后，产权归杜荆村集体。产出指标：村集体经济合作社购置中型通用农机，购置挖掘机1台，拖拉机8辆，旋耕机6台，液压犁6台，起垄机3台.组建培训40人以上专业农业劳务技术队伍，对本县域内农业生产地提供机械化及人力劳务服务，获取劳务报酬，实现每年不低于财政资金投入的6%集体经济收入，带动贫困户30人以上，人均增收3000元以上。满意度指标：该项目实施后群众满意度100%。</t>
  </si>
  <si>
    <t>卢财预（2022）117-3号</t>
  </si>
  <si>
    <t>卢氏县2022年杜关镇旅游产业配套基础设施项目</t>
  </si>
  <si>
    <t>杜关镇杜关村</t>
  </si>
  <si>
    <t>建设起脊钢构二层木屋一座，配套管理房，水电房各一座，共计610平方米及配套、监控等工程设施。</t>
  </si>
  <si>
    <t>项目建成后产权归杜关村所有，项目建成后拉动杜关镇经济，新建钢构木屋610平方米及配套工程等，通过项目实施配套杜关镇旅游产业发展，服务贫困群众380户1580人；满意度指标：该项目实施后，群众满意度100%</t>
  </si>
  <si>
    <t>杜关镇人民政府合计</t>
  </si>
  <si>
    <t>豫财农综（2021）32号
豫财农综（2022）26号
豫财环资（2022）78号</t>
  </si>
  <si>
    <t>朱阳关镇人民政府</t>
  </si>
  <si>
    <t>卢财预整合（2022）24号
卢财预整合（2022）38号
卢财预整合（2022）114号</t>
  </si>
  <si>
    <t>卢氏县2022年朱阳关镇香菇标准化生产基地建设项目</t>
  </si>
  <si>
    <t>朱阳关镇王店村、杜店村、朱阳关村、河南村</t>
  </si>
  <si>
    <t>在杜店村、王店村、朱阳关村建20*6m标准化食用菌大棚共计321个</t>
  </si>
  <si>
    <t>1、产权效益：产权归镇政府所有，镇政府经过招租方式将该项目出租给运营方使用，运营方每年上缴建设总额的6%租金交到政府，用于全镇巩固脱贫攻坚成果与乡村振兴衔接等发展。2、解决就业：项目建成后通过带动脱贫人口或监测户160人，年人均劳务增收2000元。3、项目建成后，能使朱阳关镇香菇产业链更加完善，进一步巩固脱贫攻坚成果，助力卢氏乡村振兴。</t>
  </si>
  <si>
    <t>豫财农综（2021）32号
、卢财预（2022）117-1号</t>
  </si>
  <si>
    <t>卢财预整合（2022）38号
卢财预（2022）117-1号</t>
  </si>
  <si>
    <t>卢氏县2022年朱阳关镇河南村菌种基地</t>
  </si>
  <si>
    <t>朱阳关镇河南村</t>
  </si>
  <si>
    <t>对占地10亩的新型标准化菌种基地配套生产设备，包括装袋机、节能锅炉、灭菌柜、养菌室恒温设备等</t>
  </si>
  <si>
    <t>1、产权归属:产权归属于朱阳关镇政府，租赁方每年缴费总投资额6%，用于朱阳关镇巩固脱贫攻坚成果发展。2、解决就业：带动20户脱贫户或者监测户，每户每年增收1000元；3、增加群众满意度。群众满意度达到100%</t>
  </si>
  <si>
    <t>豫财农综（2021）42号
、三财预（2022）244号
卢财预字（2022）122-2号</t>
  </si>
  <si>
    <t>卢财预整合（2022）48号
卢财预整合（2022）70号
卢财预（2022）122-2号</t>
  </si>
  <si>
    <t>卢氏县2022年朱阳关镇香菇加工建设项目</t>
  </si>
  <si>
    <t>产业集聚区</t>
  </si>
  <si>
    <t>采购年加工200吨香菇酱生产设备一套，主要包括：进料系统（螺旋定量喂料器TYD-200、输送机TYS-200），提取装置（进料推进部分TYD-200、进料压进部分TYY-200等）渣料处理装置，渣料烘干装置，流量及温度控制装置（溶媒储液罐3000L、进液泵Q=3m3/h H=20m、提取液暂存罐3000L），2000L蒸发装置，冷却回收（冷凝器40m2、回收液储罐1000L），真空装置（集中缓冲罐500L、真空泵机组、换热器6m2、循环液罐1000L），电气控制系统（电气柜、操作台）等。</t>
  </si>
  <si>
    <t>1、产出指标:项目建成后可年加工食用菌200吨，年效益200万元。
2、产权归属:产权归属于朱阳关镇政府，承租方每年向朱阳关镇政府上交财政资金6%，用于朱阳关镇巩固脱贫攻坚成果发展。
3、增加就业岗位80个，每户年增收1000元。
4、脱贫户满意度100%</t>
  </si>
  <si>
    <t>卢财预收回（2022）7-1号</t>
  </si>
  <si>
    <t>卢氏县蜂产业提质增效项目</t>
  </si>
  <si>
    <t>给水180米，井23个，排水934米，民俗65平方，挡墙384立方米，木地板496平方，铺装4268平方。</t>
  </si>
  <si>
    <t>项目建成后，可促使我县蜂产业提质增效、转型升级，培育壮大我镇新的经济增长点；项目采用特色产业加旅游经营模式，年增加村集体经济收入20万元，通过增加就业岗位，带动50人，人均年增收6000元。</t>
  </si>
  <si>
    <t>豫财农水（2022）33号、豫财环资（2022）78号</t>
  </si>
  <si>
    <t>卢财预整合（2022）89号、卢财预整合（2022）104号</t>
  </si>
  <si>
    <t>卢氏县2022年朱阳关镇香菇标准化生产基地配套</t>
  </si>
  <si>
    <t>豫财环资（2022）58号、豫财农水（2022）17号、豫财农水（2022）8号</t>
  </si>
  <si>
    <t>卢财预整合（2022）129号</t>
  </si>
  <si>
    <t>卢氏县朱阳关镇人居环境改善奖励项目</t>
  </si>
  <si>
    <t>农业农村局</t>
  </si>
  <si>
    <t>朱阳关镇</t>
  </si>
  <si>
    <t>依据人居环境提升改造奖补办法对各乡镇人居环境整治情况检查评比，根据评比结果进行奖补，确保圆满完成2022年人居环境整治各项目标任务。</t>
  </si>
  <si>
    <t>该项目实施后，可进一步调动各乡镇做好农村人居环境整治工作积极性，显著改善各乡镇农村人居环境，全县各乡镇群众（含脱贫户）的到受益，提升群众获得感和幸福感，受益群众满意度100%。</t>
  </si>
  <si>
    <t>朱阳关镇人民政府合计</t>
  </si>
  <si>
    <t>豫财农综（2021）32号、豫财农综（2021）33号
、豫财建（2022）50号</t>
  </si>
  <si>
    <t>潘河乡人民政府</t>
  </si>
  <si>
    <t>卢财预整合（2022）20号、卢财预整合（2022）108号、卢财预整合（2022）108号</t>
  </si>
  <si>
    <t>卢氏县2022年潘河乡中央财政预算内以工代赈项目</t>
  </si>
  <si>
    <t>潘河乡禹王村</t>
  </si>
  <si>
    <t>对潘河乡禹王村340米长隧道进行维修加固,修复水毁道路，新建避车道6处，夸8米现浇板桥一座。</t>
  </si>
  <si>
    <t>产权归属：项目建成后，产权归禹王村所有，管护责任单位为禹王村村民委员会，村支书为管护责任人，定期对该项目管护。产出指标：对潘河乡禹王村340米长隧道进行维修加固,修复水毁道路，新建避车道6处，夸8米现浇板桥一座；效益指标：经济效益：项目建成后，改善群众的出行，对产业发展有大的提升，施工过程中可带动30户85人群众务工，增加收入51万；社会效益：将大大提升禹王村人民群众的出行便利及安全保障，提高居民生活质量，为建设一个和谐、文明的农村生态环境，创造良好的基础条件；满意度指标：群众对项目实施效果满意度100%。</t>
  </si>
  <si>
    <t>潘河乡人民政府合计</t>
  </si>
  <si>
    <t>豫财农综（2021）32号、豫财农综（2022）8号、豫财基（2022）9号</t>
  </si>
  <si>
    <t>狮子坪乡人民政府</t>
  </si>
  <si>
    <t>卢财预整合（2022）21号、卢财预整合（2022）39号
、卢财预整合（2022）77号、卢财预整合（2022）128号、卢财预整合（2022）131号</t>
  </si>
  <si>
    <t>卢氏县2022年狮子坪乡下庄科村食用菌大棚建设试点项目</t>
  </si>
  <si>
    <t>狮子坪乡下庄科村</t>
  </si>
  <si>
    <t>在狮子坪乡下庄科村庄科组新建食用菌大棚100个，建设标准20×6。</t>
  </si>
  <si>
    <t>项目建成后资产归下庄科村所有。一是项目建成后大棚租赁农户使用，每个大棚每年棚租2000元，预计年增加下庄科村集体经济收入20万元；二是项目建成后该示范基地可带动40户建档立卡脱贫户从事食用菌产业，年增加收入15000元；三是受益农户满意率100%。</t>
  </si>
  <si>
    <t>豫财农综（2022）26号、豫财环资（2022）78号</t>
  </si>
  <si>
    <t>卢财预整合（2022）116号</t>
  </si>
  <si>
    <t>卢氏县狮子坪乡下庄科村食用菌基地基础设施建设项目</t>
  </si>
  <si>
    <t>新建基地护坝200米、高5米；基地排水渠500米；生产道路砂石路2500平方米、电网及配套设施等。</t>
  </si>
  <si>
    <t>该项目实施后产权归狮子坪乡下庄科村所有。项目建成后可有效保护下庄科村食用菌大棚，完善基地基础设施建设，发挥该基地带贫作用，服务全村330户1108人，惠及建档立卡脱贫户30户在该基地从事食用菌产业，年增收10000元。项目实施过程中优先安排当地脱贫户、监测户从事劳务，开工前由施工方安排组织岗前培训和安全知识培训，项目建设全过程劳务报酬发放不低于30万元。</t>
  </si>
  <si>
    <t>豫财环资（2022）28号</t>
  </si>
  <si>
    <t>卢氏县狮子坪乡人居环境改善奖励项目</t>
  </si>
  <si>
    <t>狮子坪乡</t>
  </si>
  <si>
    <t>狮子坪乡人民政府合计</t>
  </si>
  <si>
    <t>豫财农综（2021）32号、豫财农综（2021）33号、豫财农综（2022）7号</t>
  </si>
  <si>
    <t>双龙湾镇人民政府</t>
  </si>
  <si>
    <t>卢财预整合（2022）22号、卢财预整合（2022）45号、卢财预（2022）109号</t>
  </si>
  <si>
    <t>卢氏县2022年双龙湾镇灾后重建及应急能力提升项目</t>
  </si>
  <si>
    <t>双龙湾镇东虎岭村</t>
  </si>
  <si>
    <t>新建C25混凝土坡式护岸1085m，护岸高3~6.5m，临水侧坡比1：2.0，护坡厚0.3m，底部为2.5m深C25混凝土齿墙。
水毁段与现有完好护岸顺接，护岸采用C25混凝土结构，护岸高6.5m，厚0.3m，临水侧边坡1：2.0，基础埋深2.5m，护岸顶设0.5m高防浪墙，共修建坡式护岸245m；西河段新修护岸采用C25混凝土结构，高3~4.5m，厚0.3m，临水侧边坡1：2.0，基础埋深2.5m，共修建坡式护岸840m，修复西河段道路60m，修复道路宽4.0m，路面采用C25混凝土结构。</t>
  </si>
  <si>
    <t>该项目建设实施后，将吸纳已脱贫群众特别是脱贫不稳定户、边缘易致贫户和其他农村低收入群体参与工程建设，发放劳务报酬。本项目建设内容包括河堤砌筑和道路铺设等，除关键部分由专业技工负责外，其他部分和辅助性劳动均可以由通过技能培训后的农村劳动力实施，其中培训模板安装 30 人，培训水泥浆料搅拌 30 人，培训场地平整和日常小工 60 人。预计带动群众务工 120 人，其中易地搬迁群众 60 人，受灾群众 60 人，发放劳务报酬 150 万元。达到本项目劳务报酬的 27.19%，有效提高困难群众的收入，保障群众生产生活条件和应急处置能力。项目建成后移交东虎岭村委会，要制定项目运行管理、养护制度，明确管护责任人，确保项目长期发挥效益。</t>
  </si>
  <si>
    <t>卢财预收回（2022）7-2号</t>
  </si>
  <si>
    <t>蜂产业办</t>
  </si>
  <si>
    <t>管护房户型I（11套）、管护房户型2（25套）、管护房户型3（15套）、管护房户型4（9套）及刺槐蜜源林补植补造874亩。</t>
  </si>
  <si>
    <t>项目建成后产权归东虎岭村所有，吸纳贫困劳动力就业，务工人员人均收入达到3000元以上，蜂产业提质增效，实现农产品加工，销售一体化，进一步体现党建引领乡村振兴，巩固脱贫攻坚成果，群众对项目实施效果满意度达到100%。</t>
  </si>
  <si>
    <t>豫财农综（2021）42号</t>
  </si>
  <si>
    <t>卢财预整合（2022）51号</t>
  </si>
  <si>
    <t>卢氏县双龙湾镇产业配套项目工程</t>
  </si>
  <si>
    <t>双龙湾镇上店街村</t>
  </si>
  <si>
    <t>在双龙湾上店村建设：沥青混凝土路面的产业道路四条共1089.02米长，1.5米宽，长2577米的片石混凝土护坡和挡墙，四座的涉水涵。</t>
  </si>
  <si>
    <t>项目建成后可提升防洪抗灾机能，保护耕地150余亩，保护蔬菜产业基地不受洪水侵扰，促进产业发展，提高上店村及周边群众收入，保障了上店村麻子沟121户群众出行安全，受益群众满意度提高。</t>
  </si>
  <si>
    <t>豫财农综（2021）34号、豫财农水（2021）109号</t>
  </si>
  <si>
    <t>卢财预整合（2022）66号</t>
  </si>
  <si>
    <t>卢氏县2022年双龙湾镇龙驹村后街环境提升项目</t>
  </si>
  <si>
    <t>双槐树乡东川村</t>
  </si>
  <si>
    <t>龙驹街西下水道长1660米，广场和道路硬化路面积共1400平方米。</t>
  </si>
  <si>
    <t>项目建成后可改善龙驹村后街92户214人其中脱贫户11户35人群众的生活环境，提高龙驹村的人居环境条件主要惠及龙驹村后街的回民居住区。</t>
  </si>
  <si>
    <t>豫财环资（2022）78号</t>
  </si>
  <si>
    <t>卢财预整合（2022）112号</t>
  </si>
  <si>
    <t>卢氏县双龙湾镇人居环境改善奖励项目</t>
  </si>
  <si>
    <t>双龙湾镇</t>
  </si>
  <si>
    <t>双龙湾镇人民政府合计</t>
  </si>
  <si>
    <t>豫财农综（2021）32号、豫财农综（2022）7号、三财预（2022）244号、豫财环资（2022）78号、卢财预字（2022）122-1号</t>
  </si>
  <si>
    <t>横涧乡人民政府</t>
  </si>
  <si>
    <t>卢财预整合（2022）44号、卢财预整合（2022）69号、卢财预整合（2022）103号、卢财预（2022）122-1号</t>
  </si>
  <si>
    <t>卢氏县2022年横涧乡30000吨/年产连翘茶饮料加工项目</t>
  </si>
  <si>
    <t>卢氏县产业集聚区</t>
  </si>
  <si>
    <t>购置8000-10000罐每小时易拉罐果汁灌装生产线；8000-10000瓶每小时PET瓶灌装生产线；5T每小时纯净水处理及调配系统；茶叶饮料提取设备全自动吹瓶机（含辅机）等设备各1套，建成新建30000吨/年产连翘茶饮料加工生产线。</t>
  </si>
  <si>
    <t>该项目建成后，财政资金投入形成的固定资产产权归政府所有，每年增加收益率不低于财政资金投入的6％。通过产业带动间接受益群众不少于1500人，在巩固脱贫攻坚成果方面成效明显。同时，实现连翘、苹果、大枣、野酸枣、黄桃等农副产品深加工、销售一体化，将会填补全县行业空白。</t>
  </si>
  <si>
    <t>卢财预整合（2022）64号、卢财预整合（2022）128号、卢财预整合（2022）131号</t>
  </si>
  <si>
    <t>卢氏县横涧乡代家村连翘初加工项目</t>
  </si>
  <si>
    <t>横涧乡代家村</t>
  </si>
  <si>
    <t>购买自动化烘干流水线设备。</t>
  </si>
  <si>
    <t>财政资金投入形成的固定资产产权归代家村所有，每年增加收益率不低于财政资金投入的6%。通过产业带动间接受益群众不少于20户40人，实现中药材加工、销售一体化，进一步体现党建引领乡村振兴，巩固脱贫攻坚成果。</t>
  </si>
  <si>
    <t>豫财农综（2021）32号、卢财预（2022）128号</t>
  </si>
  <si>
    <t>卢财预整合（2022）124、卢财预（2022）128号</t>
  </si>
  <si>
    <t>卢氏县横涧乡代家村白玉菇工厂化栽培项目（一期）</t>
  </si>
  <si>
    <t>建设菌包钢架结构加工车间6300平方，配套钢架结构泡沫箱加工车间2000平方。</t>
  </si>
  <si>
    <t>1.项目建成后，产权归村集体所有，每年上交集体经济收入不低于财政统筹整合资金投入的6%，资产收益该村继续用于发展产业；2新增就业岗位100余人，带动脱贫人口参与务工增加收入，人均增收10000元。群众满意度100%。</t>
  </si>
  <si>
    <t>横涧乡人民政府合计</t>
  </si>
  <si>
    <t>豫财农综（2021）42号、卢财预（2022）114-2号</t>
  </si>
  <si>
    <t>官坡镇人民政府</t>
  </si>
  <si>
    <t>卢财预整合（2022）46号、卢财预整合（2022）59号、卢财预（2022）114-2号</t>
  </si>
  <si>
    <t>卢氏县2022年官坡镇竹园村基础设施项目</t>
  </si>
  <si>
    <t>官坡镇竹园村</t>
  </si>
  <si>
    <t>竹园村河东组污水管网786米（含双壁波纹管786米，污水检查井48座，检查井盖48套，阀门井1套），垃圾箱15个，入户道路2公里。</t>
  </si>
  <si>
    <t>产权归属：项目建成后产权归竹园村所有；产出指标：改善竹园村人居境治理条件，助推乡村振兴；受益人口1420人。管护机制：项目建成后移交竹园村，由竹园村委落实管护义务。群众对项目实施的满意度100%。</t>
  </si>
  <si>
    <t>卢财预（2022）129号、豫财农水（2022）30号</t>
  </si>
  <si>
    <t>卢财预（2022）129号、卢财预整合（2022）125</t>
  </si>
  <si>
    <t>卢氏县2022年官坡镇食用菌基地配套设施建设项目</t>
  </si>
  <si>
    <t>官坡镇兰草村、沟口村、庙台村</t>
  </si>
  <si>
    <t>兰草村、沟口村、庙台村食用菌基地排水设施和生产管护房、水井、护坝、围网等建设等配套设施。</t>
  </si>
  <si>
    <t>产权归属：兰草村、沟口村、庙台村村民委员会。绩效指标：改善兰草村、沟口村、庙台村3个香菇基地生产环境、提高生产效率，增加菇农收入，助推乡村振兴。受益对象为直接和间接参与香菇种植农户。项目建成后，极大改善食用菌生产条件，间接提高菇农收入；1、群众得到地租收入500元/亩/年；2、当地群众参与工程建设，可得到务工收入150元/人.天，可解决劳动力15人，务工时间20天，共计务工性收入达4.5万元；4、可解决60名群众到就近的食用菌基地就业，每年务工时间在90天以上，每人日工资在100元左右，可增加群众收入54万元。</t>
  </si>
  <si>
    <t>豫财环资（2022）28号、豫财农水（2022）8号、豫财基（2022）9号</t>
  </si>
  <si>
    <t>卢氏县官坡镇人居环境改善奖励项目</t>
  </si>
  <si>
    <t>官坡镇</t>
  </si>
  <si>
    <t>官坡镇人民政府合计</t>
  </si>
  <si>
    <t>豫财农综（2021）42号、卢财预（2022）93号</t>
  </si>
  <si>
    <t>文峪乡人民政府</t>
  </si>
  <si>
    <t>卢财预整合（2022）49号、卢财预（2022）93号</t>
  </si>
  <si>
    <t>文峪乡吴家沟村乡村振兴产业基地配套工程</t>
  </si>
  <si>
    <t>文峪乡吴家沟村</t>
  </si>
  <si>
    <t>完善村内产业道路建设，连通旅游环线公路与吴家沟村长1800米、平均宽度约4.5米的主干道。</t>
  </si>
  <si>
    <t>项目建成后，财政资金投入形成的固定资产产权归吴家沟村所有，解决大樱桃生产发展基础设施条件，受益大樱桃面积2000亩，实现增产年80万元，一是形成“农业+多业态”发展模式，以大樱桃种植为基础，当地农产品加工为驱动，农家乐、采摘园等家庭农村旅游创收项目为主体的三产融合新业态；二是打造生态旅游特色乡村，建设卢氏县大樱桃特色旅游景区，为后续村乡村振兴提供便利的基础设施条件。项目建成后移交产权，纳入三资管理体系，由村作为主体管护单位，明确管护责任人，建立完整管护制度和体系，保障项目持续发挥作用。</t>
  </si>
  <si>
    <t>卢财预（2022）1号、豫财农综（2022）7号、豫财农综（2021）32号</t>
  </si>
  <si>
    <t>卢财预整合（2022）57号、卢财预整合（2022）74号
卢财预（2022）107-6号</t>
  </si>
  <si>
    <t>卢氏县2022年文峪乡中低产田改造项目</t>
  </si>
  <si>
    <t>文峪乡磨上、文峪、望家村</t>
  </si>
  <si>
    <t>水峪河电站原渠首坝新建消力池，维修渠道417m，新建渠道496.2m，更换管理房门3套，DN100阀门，伸缩节8套，磨上村鲟鱼养殖基地新建5m3蓄水池一座，阀门井一座，埋设0.8MPaDE150管700m，埋设0.8MPaDE200管1850m，埋设0.8MPaDE250管4630m，DN200无缝钢管275m，DN250无缝钢管505m。</t>
  </si>
  <si>
    <t>项目建成产权归磨上村、文峪村所有，能有效节约水资源，有效利用水资源，改善农业生产发展基础设施条件，提高农业综合生产能力，受益农作物面积8000亩，增加粮食作物和经济作物产量年增收80万元。项目建成后移交产权，纳入三资管理体系，由村作为主体管护单位，明确管护责任人，建立完整管护制度和体系，保障项目持续发挥作用。</t>
  </si>
  <si>
    <t>豫财农综（2021）42号、豫财农综（2022）7号、豫财农水（2021）109号、豫财环资（2022）78号</t>
  </si>
  <si>
    <t>卢财预整合（2022）63号、卢财预整合（2022）81号、卢财预整合（2022）102号</t>
  </si>
  <si>
    <t>卢氏县2022年连翘科研科普基地建设</t>
  </si>
  <si>
    <t>文峪乡张村</t>
  </si>
  <si>
    <t>现代化自动化阳光棚8个6792平方米，生产辅助用房10间，生产辅助用房改造3间，室内外园区道路，配套水电设施，配套研学基地及相关设施。</t>
  </si>
  <si>
    <t>项目建成后，财政资金投入形成的固定资产产权归文峪乡人民政府所有，项目建成后由政府和合作社签订协议，合作社负责经营管理，每年向政府交纳不低于6%的财政投资固定资产受益，政府通过二次分配带动村集体经济收入和设置公益性岗位。项目可实现年培育优质连翘苗80万株，为卢氏连翘发展提供更加优良的品种，通过产业带动间接受益群众不少于2000人，实现连翘种植、销售一体化，推动三产融合，进一步巩固脱贫攻坚成果，对全乡产业振兴具有良好的示范和带动作用。项目建成后办理确权手续，移交政府，合作社负责经营管理及资产维护管护，建立完整管护制度和体系，政府定期巡查资产管护情况，确保项目持续发挥效能。</t>
  </si>
  <si>
    <t>豫财农水（2021）109号、豫财建（2022）50号</t>
  </si>
  <si>
    <t>卢财预整合（2022）81号、卢财预整合（2022）97号</t>
  </si>
  <si>
    <t>卢氏县2022年文峪乡灰堆石村农产品加工销售项目</t>
  </si>
  <si>
    <t>文峪乡灰堆石村</t>
  </si>
  <si>
    <t>生产加工车间450平方建设，加工设备等。</t>
  </si>
  <si>
    <t>财政资金投入形成的固定资产产权归灰堆石村所有，每年增加收益率不低于财政资金投入的6%。通过产业带动间接受益群众不少于100人，实现农产品加工、销售一体化，进一步体现党建引领乡村振兴，巩固脱贫攻坚成果。项目投产后，可安排就业岗位25人，带动农民群众100余人。可增加村集体收入8万元，进一步巩固脱贫攻坚成果。</t>
  </si>
  <si>
    <t>豫财农水（2021）109号、豫财基（2022）1号、卢财预（2022）121-2号</t>
  </si>
  <si>
    <t>卢财预整合（2022）81号、卢财预整合（2022）97号、卢财预（2022）121-2号</t>
  </si>
  <si>
    <t>卢氏县2022年文峪乡万亩果药基地配套项目</t>
  </si>
  <si>
    <t>文峪乡望家山</t>
  </si>
  <si>
    <t>一、6m宽混凝土道路3850m；二、4m宽混凝土道路1157m；3、1号产业便道615m；2号号产业便道108m；3号产业便道750；4号产业便道115m；5号产业便道315m；三、3m宽混凝土道路240m，产业便道宽2m；连翘管护房，晾晒场及其他附属配套设施。</t>
  </si>
  <si>
    <t>项目建成产权归文峪乡人民政府所有，项目建成后将促进文峪乡连翘、核桃等产业发展，同时改善6个村群众的生产生活和交通条件，其中受益果药面积17600亩，受益总人口数8500人。项目建成产权移交政府，由政府负责管理维护，建立完整的管护制度和管护体系，政府安排专人定期巡查资产管护，确保项目持续发挥效能。项目建设改善11700亩连翘园、2200亩核桃园，1200亩花椒和2500亩大樱桃的发展条件，受益贫困人口3605人，受益总人口8500人。</t>
  </si>
  <si>
    <t>卢氏县文峪乡人居环境改善奖励项目</t>
  </si>
  <si>
    <t>文峪乡</t>
  </si>
  <si>
    <t>文峪乡人民政府合计</t>
  </si>
  <si>
    <t>卢财预（2022）1号、卢财预（2022）107-4号</t>
  </si>
  <si>
    <t>五里川镇人民政府</t>
  </si>
  <si>
    <t>卢财预整合（2022）60号、卢财预（2022）107-4号</t>
  </si>
  <si>
    <t>卢氏县五里川镇温口村金沙梨加工厂配套项目</t>
  </si>
  <si>
    <t>五里川镇温口村</t>
  </si>
  <si>
    <t>配套建设温口村金沙梨加工厂变压器及配电设备，扩大种植200亩金沙梨。</t>
  </si>
  <si>
    <t>财政资金投入形成的固定资产产权归温口村所有，每年增加收益率不低于财政资金投入的6%。通过产业带动间接受益群众不少于20户40人，实现农产品加工、销售一体化，进一步体现党建引领乡村振兴，巩固脱贫攻坚成果。</t>
  </si>
  <si>
    <t>五里川镇人民政府合计</t>
  </si>
  <si>
    <t>豫财农综（2022）7号、卢财预（2022）107-3号</t>
  </si>
  <si>
    <t>双槐树乡人民政府</t>
  </si>
  <si>
    <t>卢财预整合（2022）65号、卢财预（2022）107-3号</t>
  </si>
  <si>
    <t>卢氏县双槐树乡东川村食用菌项目</t>
  </si>
  <si>
    <t>改造食用菌加工包装厂，购置食用菌分拣流水线2条、烘干设备1套、包装流水线1条。</t>
  </si>
  <si>
    <t>财政资金投入形成的固定资产产权归东川村所有，每年增加收益率不低于财政资金投入的6%。通过产业带动间接受益群众不少于30户60人，实现食用菌加工、销售一体化，进一步体现党建引领乡村振兴，巩固脱贫攻坚成果。</t>
  </si>
  <si>
    <t>豫财农水（2021）109号、卢财预（2022）117-2号</t>
  </si>
  <si>
    <t>卢财预整合（2022）82号、卢财预（2022）117-2号</t>
  </si>
  <si>
    <t>卢氏县2022年双槐树乡菌棒加工厂项目</t>
  </si>
  <si>
    <t>双槐树乡香山村</t>
  </si>
  <si>
    <t>购置日产4万棒的菌棒自动化生产线1条（包括搅拌机2台、振动筛1台、输送机3条、接袋输送机4条、香菇装袋扎口一体机1台），66立方食用菌灭菌器4台，日接种4万棒的接种车间，水电等配套设施。</t>
  </si>
  <si>
    <t>效益指标：该项目可带动我乡食用菌产业做大做强，集体直接收益20万元每年。可增加52个左右工作岗位，工作岗位将保证脱贫户优先录用，每户每年可增加劳动收入3000元以上。通过菌棒销售相关产业链带动将辐射全乡及周边食用菌种植户年人均增收3000元以上，产权归属双槐树乡人民政府。满意度指标：受益脱贫人口满意度100%</t>
  </si>
  <si>
    <t>双槐树乡人民政府合计</t>
  </si>
  <si>
    <t>豫财农综（2022）8号、豫财基（2022）9号</t>
  </si>
  <si>
    <t>汤河乡人民政府</t>
  </si>
  <si>
    <t>卢财预整合（2022）75号、卢财预整合（2022）128号、卢财预整合（2022）131号</t>
  </si>
  <si>
    <t>卢氏县汤河乡义节沟村中蜂养殖加工项目</t>
  </si>
  <si>
    <t>汤河乡义节沟村</t>
  </si>
  <si>
    <t>建设小型中蜂养殖基地一个，采购蜂蜜产品加工灌装设备一套</t>
  </si>
  <si>
    <t>财政资金投入形成的固定资产产权归义节沟村所有，每年增加收益率不低于财政资金投入的6%。通过产业带动间接受益群众不少于23户50人，实现农产品加工、销售一体化，进一步体现党建引领乡村振兴，巩固脱贫攻坚成果。</t>
  </si>
  <si>
    <t>卢财预（2022）117-4号</t>
  </si>
  <si>
    <t>卢氏县汤河乡2022年以工代赈示范工程</t>
  </si>
  <si>
    <t>汤河乡汤河村</t>
  </si>
  <si>
    <t>新修步道1900米，道路700米，80亩梯田整治，跨河吊桥1座，及一二三产配套基础设施。</t>
  </si>
  <si>
    <t>该项目建成后，可依托汤河裸浴温泉度假区、山水隐庐民宿和汤河乡采摘园等特色资源优势，持续加强特色产业基础设施建设，带动汤河村及厚地社区188户644人脱贫户、32户89人“三类户”发展特色产业，稳定就业，持续增收。群众对项目实施效果满意度100%。该项目产权归汤河村。</t>
  </si>
  <si>
    <t>卢财预整合（2022）118号
卢财预整合（2022）118号</t>
  </si>
  <si>
    <t>卢氏县2022年汤河乡食用菌产业基础设施建设项目</t>
  </si>
  <si>
    <t>汤河乡汤河村、高沟口村、小沟河村</t>
  </si>
  <si>
    <t>新建跨河桥梁一座、食用菌基地排水管网修复1489m，及其他配套设施建设1600㎡</t>
  </si>
  <si>
    <t>建成后能够解决高沟口村、小沟河村的食用菌基地、猕猴桃基地的通行和排水等基础设施短板问题，带动38户83人从事食用菌产业和猕猴桃产业发展，项目所在地农户满意程度达到100%。该项目产权归高沟口村和小沟河村。该项目通过以工代赈方式，带动当地脱贫户53人参与劳务，预计每人劳务增收8800元以上。2.建立“合作社+村集体+农户”的利益联结机制，以卢氏县天赐缘农产品农民专业合作社为主，预计年产猕猴桃230吨、食用菌12万袋，每年增加小沟河村、高沟口村分别5%的股权分红，预计每年增加村集体收益4万元。</t>
  </si>
  <si>
    <t>汤河乡人民政府合计</t>
  </si>
  <si>
    <t>东明镇人民政府</t>
  </si>
  <si>
    <t>卢财预整合（2022）76号、卢财预整合（2022）128号、卢财预整合（2022）131号</t>
  </si>
  <si>
    <t>卢氏县2022年东明镇当家村养殖产业基地配套设施设备建设项目</t>
  </si>
  <si>
    <t>东明镇当家村</t>
  </si>
  <si>
    <t>配套养殖设施设备（购买养鸡配套设备2套，含龙网系统、喂料系统、清粪系统、温控系统等及附属设备）。</t>
  </si>
  <si>
    <t>项目建成后，产权归当家村集体。当家村集体收益每年不低于财政扶持资金6%；鼓励脱贫户到基地务工增加收入，提高群众满意度。</t>
  </si>
  <si>
    <t>卢财预（2022）43号</t>
  </si>
  <si>
    <t>卢氏县2022年东明镇当家核桃产业园基础设施配套护坝工程建设项目</t>
  </si>
  <si>
    <t>新建浆砌毛石挡墙长306.74m，混凝土挡墙长389.67m，混凝土排水沟长328.4m。</t>
  </si>
  <si>
    <t>产出指标：项目建成后，固定资产归属当家村集体。                                                                            效益指标：促进当家核桃产业园经济发展，提升基础设施水平，改善群众出行水平，提升群众幸福感，通过劳务带动脱贫户务工不少于20人。                                                              满意度指标：受益脱贫困人口满意度100%。</t>
  </si>
  <si>
    <t>卢财预（2022）90号、卢财预（2022）107-5号、卢财预（2022）121-1号</t>
  </si>
  <si>
    <t>卢氏县2022年东明镇乡村振兴示范村提升改造项目-污水工程</t>
  </si>
  <si>
    <t>住建局</t>
  </si>
  <si>
    <t>东明镇张麻村、火炎村、石龙村</t>
  </si>
  <si>
    <t>在东明镇张麻村、火炎村、石龙村铺设污水管道35781米，修建水表井1602个。</t>
  </si>
  <si>
    <t>解决火炎村、石龙村、张麻村3228户9363名群众给水和污水排放问题，提升基础设施水平，改善群众人居环境，提升群众幸福感。采取以工代赈方式，吸纳600名脱贫户务工，发放工资300万元，占总投资额的15%；带动农户务工就业150人。</t>
  </si>
  <si>
    <t>卢财预（2022）97号</t>
  </si>
  <si>
    <t>卢氏县2022年东明镇东坪村中药材加工基地项目</t>
  </si>
  <si>
    <t>东明镇东坪村</t>
  </si>
  <si>
    <t>新建厂房3座（500平方/座）</t>
  </si>
  <si>
    <t>产出指标：项目建成后，固定资产归属东坪村集体。                                                                            效益指标：解决东坪村产业发展问题，增加村集体经济收入每年不低于12万元，带动脱贫户务工不少于15人。                                                              满意度指标：受益脱贫困人口满意度100%。</t>
  </si>
  <si>
    <t>东明镇人民政府合计</t>
  </si>
  <si>
    <t>沙河乡人民政府</t>
  </si>
  <si>
    <t>卢财预整合（2022）80号</t>
  </si>
  <si>
    <t>卢氏县沙河乡颜东村食用菌生产加工项目</t>
  </si>
  <si>
    <t>沙河乡颜东村</t>
  </si>
  <si>
    <t>采购制袋机2台，拌料机1台，高压炉1台，灭菌柜1台，叉车1辆，日产菌棒1万余袋菌棒生产设备1套。</t>
  </si>
  <si>
    <t>财政资金投入形成的固定资产产权归颜东村所有，每年增加收益率不低于财政资金投入的6%。通过产业带动间接受益群众不少于40人，实现食用菌加工、销售一体化，进一步体现党建引领乡村振兴，巩固脱贫攻坚成果。</t>
  </si>
  <si>
    <t>卢财预（2022）89号、卢财预（2022）107-1号</t>
  </si>
  <si>
    <t>卢氏县2022年沙河乡张家村污水处理厂及农村环境综合整治项目</t>
  </si>
  <si>
    <t>沙河乡张家村</t>
  </si>
  <si>
    <t>修建30吨污水处理厂1座，包含厂区污水处理设施、在线监测机房、污水管网及道路铺平。厂区总用地面积900m²，建筑物占地面积380m²。该项目通过村落污水——格栅、调节池——STTC净化池——消毒——出水工艺进行处理后达标排放。也可用作农肥或填埋处理。全过程科学合理进行污水处理，实现乡村污水收集及处理全覆盖。</t>
  </si>
  <si>
    <t>产出目标：30吨污水处理厂1座，并保障日常运营维护；
效益指标：可提升张家村179户共计536人的日常污水处理能力，生活质量明显提高；
带动群众60人参与劳务输出建设。
可持续影响指标：处理厂使用年限≥15年；
运营维护机制健全；
资产管理规范，管护责任单位为张家村村民委员会。
满意度指标：当地群众满意度100%。</t>
  </si>
  <si>
    <t>沙河乡人民政府合计</t>
  </si>
  <si>
    <t>木桐乡人民政府</t>
  </si>
  <si>
    <t>卢财预整合（2022）113号</t>
  </si>
  <si>
    <t>卢氏县木桐乡人居环境改善奖励项目</t>
  </si>
  <si>
    <t>木桐乡</t>
  </si>
  <si>
    <t>木桐乡人民政府合计</t>
  </si>
  <si>
    <t>豫财农水（2022）8号</t>
  </si>
  <si>
    <t>城关镇人民政府</t>
  </si>
  <si>
    <t>卢氏县城关镇人居环境改善奖励项目</t>
  </si>
  <si>
    <t>城关镇</t>
  </si>
  <si>
    <t>城关镇人民政府合计</t>
  </si>
  <si>
    <t>豫财建（2021）220号、豫财基（2022）1号</t>
  </si>
  <si>
    <t>卢氏县商务局</t>
  </si>
  <si>
    <t>卢财预调（2022）3号、卢财预整合（2022）92号</t>
  </si>
  <si>
    <t>卢氏县2022年产业振兴奖补项目</t>
  </si>
  <si>
    <t>卢氏县农业农村局、卢氏县商务局</t>
  </si>
  <si>
    <t>1、根据农业产业结构调整，扶持奖补食用菌、中药材等主导产业；2、扶持奖补产业增收大棚基地、产业扶贫基地；3、扶持建档立卡贫困群众自主发展的种植类、养殖类产业；4、扶持奖补2017年以来新认定的“龙头企业、三品一标”。5.电商产业奖补。6.冷库补贴</t>
  </si>
  <si>
    <t>1、项目建成后，所在乡镇或者村集体可获得稳定的资产收益，资产收益可用来发展产业或增加村集体经济收入；2、激发市场主体主动带贫，扩大带贫覆盖面，使贫困群众通过参与产业生产增加收入。</t>
  </si>
  <si>
    <t>商务局合计</t>
  </si>
  <si>
    <t>卢氏县发展和改革委员会</t>
  </si>
  <si>
    <t>卢财预整合（2022）107号</t>
  </si>
  <si>
    <t>发改委合计</t>
  </si>
  <si>
    <t>豫财农水（2021）109号</t>
  </si>
  <si>
    <t>卢氏县住建局</t>
  </si>
  <si>
    <t>卢财预整合（2022）1号、卢财预整合（2022）14号</t>
  </si>
  <si>
    <t>卢氏县黄河流域重点村庄污水治理项目</t>
  </si>
  <si>
    <t>杜关镇、范里镇、横涧乡、沙河乡、木桐乡、潘河乡、文峪乡</t>
  </si>
  <si>
    <t>在杜关镇、范里镇、横涧乡等7个乡镇的26个行政村，建设污水处理设施16套。</t>
  </si>
  <si>
    <t>项目建成后将改善7个乡镇群众的人居环境质量，实现生活污水有效治理和重点流域水环境质量稳定达标。</t>
  </si>
  <si>
    <t>卢财预字（2022）251号</t>
  </si>
  <si>
    <t>卢氏县住房和城乡建设局</t>
  </si>
  <si>
    <t>卢氏县思源水厂水源工程马庄河塘坝工程</t>
  </si>
  <si>
    <t>横涧乡青山村</t>
  </si>
  <si>
    <t>卢氏县思源水厂水源工程马庄河塘坝位于卢氏县横涧乡青山村上游500m处马庄河上，蓄水能力约6万m³。
1、建设大坝一座，坝顶宽3.8m，坝长80.48m，最大坝高10.62m，溢流面两侧设混凝土导墙，垂直坝面高度1.5m，溢流面底板采用30cm厚C30混凝土。
2、坝体上游采用C30钢筋混凝土防渗面板，面板宽0.3m，深入基岩1m。左岸挡水坝段设置冲沙闸，冲沙闸尺寸为1.5m×2m（宽×高）。
3、建设便民桥一座。桥全长39.98m，桥宽3.75m，桥面板采用预制钢筋砼两侧设青石栏杆。
4、在库尾设置拦砂坝1座，拦砂坝采用M10浆砌石结构，坝顶长26.28m，坝顶宽1m，坝高3m。</t>
  </si>
  <si>
    <t>目标：该项目建成后为思源水厂提供了可靠的供水来源，将有效的缓解当地农户供水紧张的局面。将提升兴贤里社区2749户（11211人）脱贫户及周边营子村、岗台村、衙前村、南窑和范村的农户生活、生产用水及水源质量，大家的生活品质将得到提升，个人卫生意识及对环境卫生的保护意识都将得到质的变化，将一定程度上减少与水有关的疾病。具有节水、节肥、节约人力成本的特点，有效减少农业资源投入，显著提高农业综合生产能力。
产权归属单位：卢氏县横涧乡青山村。
数量指标:完成塘坝1座。</t>
  </si>
  <si>
    <t>住建局合计</t>
  </si>
  <si>
    <t>豫财农综（2021）42号、卢财预（2022）1号、豫财环资（2022）78号</t>
  </si>
  <si>
    <t>卢氏县乡村振兴局</t>
  </si>
  <si>
    <t>卢财预整合（2022）3号、卢财预整合（2022）30号、卢财预整合（2022）111号</t>
  </si>
  <si>
    <t>卢氏县雨露计划职业教育项目</t>
  </si>
  <si>
    <t>教育扶贫</t>
  </si>
  <si>
    <t>全县</t>
  </si>
  <si>
    <t>职业教育补助3666人次，每人每学期1500元。</t>
  </si>
  <si>
    <t>解决建档立卡贫困家庭学生3666人上学的后顾之忧，提高贫困学生的学习，生活质量。满意度指标：贫困家庭学生满意度100%</t>
  </si>
  <si>
    <t>卢氏县雨露计划短期技能培训项目</t>
  </si>
  <si>
    <t>就业扶贫</t>
  </si>
  <si>
    <t>短期技能培训1200人，每人2000元。</t>
  </si>
  <si>
    <t>补贴建档立卡贫困户1200人学习短期技能的开销，提高贫困户学习技能的积极性。满意度指标：贫困户满意度100%</t>
  </si>
  <si>
    <t>豫财农综（2021）42号、三财预（2022）244号、豫财农综（2022）7号、卢财预字（2022）291号、豫财农水（2022）30号</t>
  </si>
  <si>
    <t>卢财预整合（2022）4号、卢财预整合（2022）52号、卢财预整合（2022）73号、卢财预整合（2022）90号、卢财预字（2022）291号、卢财预整合（2022）128号、卢财预整合（2022）131号</t>
  </si>
  <si>
    <t>卢氏县金融扶贫配套体系-贴息资金</t>
  </si>
  <si>
    <t>金融扶贫</t>
  </si>
  <si>
    <t>卢氏县金融工作局、乡村振兴局</t>
  </si>
  <si>
    <t>全县贫困户、带贫企业及新型经营主体</t>
  </si>
  <si>
    <t>对全县贫困户、带贫企业、带贫合作社的金融扶贫贷款进行贴息</t>
  </si>
  <si>
    <t>该项目可惠及全县19个乡镇287个行政村贫困户，及全县所有带贫企业及带贫合作社</t>
  </si>
  <si>
    <t>乡村振兴局合计</t>
  </si>
  <si>
    <t>豫财农综（2021）32号、豫财农水（2022）33号</t>
  </si>
  <si>
    <t>卢氏县产业集聚区发展投资有限公司</t>
  </si>
  <si>
    <t>卢财预整合（2022）2号、卢财预整合（2022）95号</t>
  </si>
  <si>
    <t>卢氏县2022年中药材深加工标准化厂房建设项目</t>
  </si>
  <si>
    <t>卢氏产业集聚区</t>
  </si>
  <si>
    <t>建设中药材深加工标准化车间4栋，新品中药研发基地，中药材质检化验室，消防控制室，能源配置室、电力设施以及管理用房、水、气、路灯生产附属设施。</t>
  </si>
  <si>
    <t>一是年采购各类中药材6000余吨，加工药材提取物1000-2000吨，年产值近2亿元，带动上万户中药材种植户实现增收；二是可新增就业岗位100余个；三项目建成后，产权归村集体所有，每年通过劳务带动、租赁、上交集体经济等实现综合绩效不低于财政资金投入的6%，资产收益可用来发展产业；四是年给县财政贡献税收收入1500万元以上。群众满意度100%。</t>
  </si>
  <si>
    <t>产业集聚区发展投资有限公司合计</t>
  </si>
  <si>
    <t>卢氏县扶贫开发有限责任公司</t>
  </si>
  <si>
    <t>卢财预整合（2022）5号</t>
  </si>
  <si>
    <t>卢氏县2022年易地扶贫搬迁融资资金利息</t>
  </si>
  <si>
    <t>其他</t>
  </si>
  <si>
    <t>按照豫财预（2018）7号文件要求，自2018年1月1日起产生的专项建设基金和长期政策性贷款利息由项目县统筹上级补助的扶贫资金或统筹整合涉农资金解决。付2022年易地扶贫搬迁融资资金利息。</t>
  </si>
  <si>
    <t>项目完成后，带动全县建档立卡贫困户33866人住房得到保障，解决住房难问题。</t>
  </si>
  <si>
    <t>扶贫开发有限责任公司合计</t>
  </si>
  <si>
    <t>豫财农综（2021）42号、豫财农综（2022）7号、豫财农综（2022）8号、豫财农水（2022）33号、卢财预字（2022）238号、卢财预字（2022）274号</t>
  </si>
  <si>
    <t>卢氏县人力资源和社会保障局</t>
  </si>
  <si>
    <t>卢财预整合（2022）7号、卢财预整合（2022）71号、卢财预整合（2022）94号、卢财预字（2022）238号、卢财预字（2022）274号</t>
  </si>
  <si>
    <t>卢氏县公益性岗位项目</t>
  </si>
  <si>
    <t>19个乡镇及兴贤里街道</t>
  </si>
  <si>
    <t>全县设置乡村公益性岗位2481个，全年需给予贫困户、“三类户”发放乡村公益性岗位补贴1600万元。</t>
  </si>
  <si>
    <t>产出目标：提升农村基础服务水平，增加群众收入，巩固脱贫成果，持续推进乡村振兴。效益目标：该项目实施后，可带动2481户脱贫户、“三类户”家庭劳动力实现就业，每户增收7200-18000元，持续巩固脱贫成果，推进乡村振兴。全县设置乡村公益性岗位2481个，其中转移就业联络员一星级1000元/月、二星级1200元/月、三星级1500元/月；学校保安、易地搬迁安置点保安1200元/月；乡村保洁员、乡村道路养护员、疫情防控管理员、护河员、交通协管员、护绿员、社会治理协管员、易地搬迁安置点保洁600元/月，通过为脱贫户、“三类户”安置公益性岗位，从而增加群众收入，巩固脱贫成果，持续推进乡村振兴。</t>
  </si>
  <si>
    <t>卢财预整合（2022）8号、卢财预整合（2022）87号、豫财基（2022）1号、卢财预字（2022）238号</t>
  </si>
  <si>
    <t>卢财预整合（2022）8号、卢财预整合（2022）87号、卢财预整合（2022）100号、卢财预字（2022）238号</t>
  </si>
  <si>
    <t>卢氏县就业一次性交通补助和劳务补助项目</t>
  </si>
  <si>
    <t>为全县脱贫人口及监测对象劳动力根据就业情况给予一次性交通补助和劳务补助，全年预计需发放补助资金1200万元。</t>
  </si>
  <si>
    <t>激脱贫人口及监测对象劳动力内生动力，调动其就业积极性，提高群众收入，巩固拓展脱贫成果，接续乡村振兴。全年预计脱贫人口及监测对象30000人，带动每人就业收入至少7000元以上，带动脱贫人口及监测对象总收入达到21000万元以上。调动脱贫人口及监测对象劳动力就业积极性，鼓励外出就业，提高就业质量和收入，推进乡村振兴。预计2022年申报人数将达到30000人，带动每人就业收入至少7000元以上，带动脱贫人口及监测对象总收入达到21000万元以上。</t>
  </si>
  <si>
    <t>豫财农综（2021）32号、卢财预字（2022）195号</t>
  </si>
  <si>
    <t>卢财预整合（2022）12号、卢财预字（2022）195号</t>
  </si>
  <si>
    <t>卢氏县技能培训项目</t>
  </si>
  <si>
    <t>2022年预计培训10000余人，其中脱贫户及“三类户”家庭劳动力4500余人，全年需发放技能培训补贴650万元。</t>
  </si>
  <si>
    <t>通过开展技能培训，提升农村劳动力技能水平，调动脱贫人口及监测对象劳动力就业创业积极性，提高就业质量和收入，有效巩固脱贫成果，促进乡村振兴。全年预计受益脱贫户、及监测对象家庭劳动力4500余人。</t>
  </si>
  <si>
    <t>人力资源和社会保障局合计</t>
  </si>
  <si>
    <t>豫财农综（2021）42号、卢财预（2022）1号</t>
  </si>
  <si>
    <t>卢氏县城市管理局</t>
  </si>
  <si>
    <t>卢财预整合（2022）9号、卢财预整合（2022）31号</t>
  </si>
  <si>
    <t>卢氏县农村保洁员基本补助费发放项目</t>
  </si>
  <si>
    <t>城市管理局</t>
  </si>
  <si>
    <t>19个乡镇</t>
  </si>
  <si>
    <t>为深入推进我县农村人居环境工作，巩固拓展脱贫攻坚成果与乡村振兴有效衔接，按照《卢氏县农村保洁员监督管理办法》（卢政[2018]1号）文件要求，按照农村人口2.5‰比例，全县共配备建档立卡脱贫户农村保洁员岗位824个，每人每月发放基本补助费400元。全年共需资金395.52万元。</t>
  </si>
  <si>
    <t>项目完成后，可进一步提升我县农村垃圾治理水平，巩固脱贫成果，确保824名建档立卡脱贫户农村保洁员稳定就业，增加收入，提高群众满意度、获得感和幸福指数，有效巩固脱贫攻坚成果与乡村振兴战略有效衔接。主要采取责任连体的利益链接形式。每个保洁员都划分有责任区，县（城市管理局）、乡（镇）、村三级联合考核，奖优罚劣，按照考核结果发放补助费。</t>
  </si>
  <si>
    <t>城市管理局合计</t>
  </si>
  <si>
    <t>豫财农水（2021）98号、豫财农水（2022）29号、豫财农水（2022）34号、豫财环资（2022）78号</t>
  </si>
  <si>
    <t>卢财预整合（2022）18号、卢财预整合（2022）109号、</t>
  </si>
  <si>
    <t>卢氏县2021年2.3万亩高标准农田建设项目</t>
  </si>
  <si>
    <t>东明、沙河、官道口、瓦窑沟、朱阳关、木桐乡、官坡、范里</t>
  </si>
  <si>
    <t>该项目涉及东明、沙河、官道口、范里、瓦窑沟、朱阳关、木桐乡、官坡等8个乡镇，续建高标准农田面积23000亩，,增施有机肥12860亩、深松1180亩；新建大口井、机井、拦水坎、集水池、蓄水池、田间管道、减压阀、排气阀、出水口、田间生产路、地埋低压线，并配套智能控制系统。</t>
  </si>
  <si>
    <t>豫财农综（2021）32号、豫财农综（2022）7号、豫财环资（2022）78号</t>
  </si>
  <si>
    <t>卢财预整合（2022）19号、卢财预整合（2022）67号、卢财预整合（2022）106号</t>
  </si>
  <si>
    <t>卢氏县2022年香菇食品加工项目</t>
  </si>
  <si>
    <t>豫财农综（2021）32号、三财预（2022）232号、三财预（2022）496号、豫财基（2021）9号、豫财农水（2021）109号、豫财基（2021）9号、豫财农水（2022）33号、豫财建（2022）50号、豫财农水（2021）108号、豫财农水（2021）108号、豫财农水（2022）26号、豫财农水（2022）10号、卢财预字（2022）242号</t>
  </si>
  <si>
    <t>卢财预整合（2022）26号、卢财预整合（2022）86号、卢财预整合（2022）99号、卢财预整合（2022）101号、卢财预字（2022）242号</t>
  </si>
  <si>
    <t>依据县级产业奖补办法，对食用菌产业（包括传统大棚升级改造、食用菌种植加工等）、中药材产业（种植、加工等）进行奖补，奖补标准：食用菌菌棒0.2-0.3元∕棒，中药材300--500元∕亩；对新认定的“龙头企业、三品一标”进行奖补，奖补标准：3--20万元∕个；巩固脱贫攻坚成果，对脱贫户、监测户自主发展的种植业、养殖业等进行奖补，奖补标准：300-400∕个产业，每户不超过1000元。</t>
  </si>
  <si>
    <t>通过产业奖补政策，一方面直接对脱贫户自主发展的产业进行奖补，带动群众发展产业的积极性，扩大产业覆盖面；另一方面激励市场主体围绕着主导产业，助推产业走规模化、标准化、品牌化的发展之路，做大做强产业的同时带动群众和村集体增收。</t>
  </si>
  <si>
    <t>豫财农综（2021）32号、豫财农水（2022）33号、豫财农综（2022）26号、豫财环资（2022）78号</t>
  </si>
  <si>
    <t>卢财预整合（2022）29号、卢财预整合（2022）96号、卢财预整合（2022）119号</t>
  </si>
  <si>
    <t>卢氏县2022年金海香菇智能化环控实验菇房建设项目</t>
  </si>
  <si>
    <t>建设内容仅涉及设备购置及安装，主要有菇房制冷设备及安装、菇房净化设备和保温净化围护结构三大类。其中菇房制冷设备及安装包含不锈钢保温水箱、Y型过滤器、热水系统主管等；菇房净化设备包含超声波加湿器、新风风柜、新风换气风阀等；保温净化维护结构包含保温维护结构、保温结构二次轻钢结构加强、单扇平移门等。</t>
  </si>
  <si>
    <t>1、项目建成后，产权归村集体所有，每年通过劳务带动、租赁、上交集体经济等实现综合绩效不低于财政资金投入的6%，资产收益可用来发展产业。2、激发市场主体带动脱贫，扩大带贫覆盖面，使脱贫群众通过参与产业生产增加收入。群众满意度100%。</t>
  </si>
  <si>
    <t>豫财农综（2021）32号、豫财农综（2022）7号、三财预〔2022〕703号、豫财农水（2022）33号、豫财农综（2022）26号、豫财环资（2022）78号</t>
  </si>
  <si>
    <t>卢财预整合（2022）29号、卢财预整合（2022）67号、卢财预整合（2022）96号、卢财预整合（2022）119号</t>
  </si>
  <si>
    <t>卢氏县2022年金海香菇精选加工建设项目</t>
  </si>
  <si>
    <t>改造净化车间3000平方，净化水平10万级，采购香菇生产设备及附属配套设备</t>
  </si>
  <si>
    <t>豫财农水（2021）98号、豫财农水（2022）29号、豫财建（2022）50号、豫财农水（2022）30号、豫财环资（2022）77号、豫财基（2022）1号、豫财农水（2022）10号、豫财农水（2022）30号</t>
  </si>
  <si>
    <t>卢财预整合（2022）33号、卢财预整合（2022）54号、卢财预整合（2022）122号</t>
  </si>
  <si>
    <t>卢氏县2022年1万亩高标准农田建设项目</t>
  </si>
  <si>
    <t>东明、官道口、朱阳关、文峪、范里、双龙湾</t>
  </si>
  <si>
    <t>在东明、官道口、朱阳关、文峪、范里、双龙湾等6个乡镇，新建高标准农田面积10000亩，新建大口井、管理房、拦河坝、田间管道、减压阀、排气阀、出水口、田间生产路、地埋低压线、标志牌，并配套智能控制系统。</t>
  </si>
  <si>
    <t>项目计划建成后新增灌溉面积2.3万亩，使用时限15年，扩大农田灌溉面积，有效节约水资源，改善农业生产条件，增加粮食作物和经济作物产量，增加项目区群众收入。</t>
  </si>
  <si>
    <t>豫财农综（2021）32号、卢财预字（2022）294-2号、豫财环资（2022）78号</t>
  </si>
  <si>
    <t>卢财预整合（2022）47号、卢财预字（2022）294-2号、卢财预整合（2022）126号</t>
  </si>
  <si>
    <t>卢氏县2022年中药材康养食品加工项目</t>
  </si>
  <si>
    <t>购置年产5000万粒黄精大蜜丸生产线设备一套、年产黄精（山茱萸）500吨蜜饯生产线设备一套、年产200吨黄精固体饮料生产线设备一套、黄精功能性草本植物饮料生产线设备一套、天然饮用水（苏打水）生产线设备一套及其他辅助（净化、环保、生产智能化设备、生产检验等）设备</t>
  </si>
  <si>
    <t>项目建成后产权归东明镇北苏村、当家村、河西村，范里镇留村、大原、白玉沟，文峪乡涧西村，潘河乡两河村，横涧乡青山村9个村集体所有，每年通过劳务带动、租赁、上交集体经济等实现综合绩效不低于财政资金投入的8%；通过设置公益岗位招收群众务工增加群众收入；带动群众发展药材种植。群众满意度100%。</t>
  </si>
  <si>
    <t>豫财农水（2021）109号、卢财预字（2022）294-1号</t>
  </si>
  <si>
    <t>卢财预整合（2022）84号、卢财预字（2022）294-1号</t>
  </si>
  <si>
    <t>卢氏县2022年特聘农技员计划项目</t>
  </si>
  <si>
    <t>在全县范围内公开选聘10名特聘农技员，对全县中药材、食用菌、果品三大产业进行技术指导和科技服务工作。</t>
  </si>
  <si>
    <t>全县本产业技术指导服务工作，对农户进行全年不少于300人次技术培训、现场指导；年内抓一个20亩以上的示范基地，做好示范和推广工作，积极向周边农户传授科技致富经验。通过劳务或技术指导增加收入，带动脱贫户10人实现增收。</t>
  </si>
  <si>
    <t>卢财预字（2022）247号、卢财预字（2022）269号、豫财环资（2022）78号</t>
  </si>
  <si>
    <t>卢财预字（2022）247号、卢财预字（2022）269号、卢财预整合（2022）119号</t>
  </si>
  <si>
    <t>卢氏县2022年西城农产品交易市场建设项目</t>
  </si>
  <si>
    <t>城关镇西关村</t>
  </si>
  <si>
    <t>修建固定式摊位700㎡，开放式摊位3000㎡，水电及相关配套设施。</t>
  </si>
  <si>
    <t>该项目建成后可进一步提升农产品交易市场竞争力，提高当地居民生活品质，带动周边居民生产经营性收入，对经济发展产生拉动作用。通过摊位收入，带动集体经济年收入15万元。群众对项目实施效果满意度100%。</t>
  </si>
  <si>
    <t>农业农村局合计</t>
  </si>
  <si>
    <t>卢财预字（2022）293号</t>
  </si>
  <si>
    <t>卢氏县国有资本投资运营有限公司</t>
  </si>
  <si>
    <t>卢氏县易地扶贫搬迁万人社区生产生活生态提升项目</t>
  </si>
  <si>
    <t>横涧乡兴贤里社区</t>
  </si>
  <si>
    <t>一期计划建设兴贤里集市。占地约5000平方米，建设内容以钢构大棚为主。设计的市场业态包括：农副产品批发零售、水果批发零售、餐饮小吃、夜市、游乐设施及市场商业配套、农民自产自销摊位等。</t>
  </si>
  <si>
    <t>一期计划建设兴贤里集市。占地约5000平方米，建设内容以钢构大棚为主。设计的市场业态包括：农副产品批发零售、水果批发零售、餐饮小吃、夜市、游乐设施及市场商业配套等。并设立农民自产自销摊位，实现产销有效对接，解决社区农民及周边群众生活问题。竣工验收后产权归属兴贤里社区。</t>
  </si>
  <si>
    <t>卢氏县国有资本投资运营有限公司合计</t>
  </si>
  <si>
    <t>豫财农综（2021）32号、豫财农综（2022）26号、卢财预字（2022）275号</t>
  </si>
  <si>
    <t>卢氏县和仲实业有限公司</t>
  </si>
  <si>
    <t>卢财预整合（2022）25号、卢财预整合（2022）121号、卢财预字（2022）275号</t>
  </si>
  <si>
    <t>卢氏县2022年食用菌精深加工产业园项目</t>
  </si>
  <si>
    <t>建设食用菌深加工厂房4栋，包含固体制剂车间1栋、水提取车间1栋、前处理车间1栋、仓库1栋，建设一条食用菌精深加工生产线设备。</t>
  </si>
  <si>
    <t>项目建成后，产权移交给卢氏县横涧乡兴贤里秋实社区居民委员会、卢氏县横涧乡兴贤里春华社区居民委员会、卢氏县横涧乡兴贤里顺义社区居民委员会，收入将作为三个居委会的集体经济收入。由三个居委会共同制定管护制度，建立管护台账，安排专人适时管护，每年通过劳务带动、租赁、上交集体经济等实现综合绩效不低于财政资金投入的6%，资产收益可用来发展产业；可带动100余户脱贫群众就业，年户均增收1万元，群众满意度100%。</t>
  </si>
  <si>
    <t>和仲实业有限公司合计</t>
  </si>
  <si>
    <t>豫财农水（2021）109号、豫财农综（2022）7号、豫财环资（2022）78号</t>
  </si>
  <si>
    <t>卢氏县水利局</t>
  </si>
  <si>
    <t>卢财预整合（2022）34号、卢财预整合（2022）72号、卢财预整合（2022）120号</t>
  </si>
  <si>
    <t>卢氏县2022年洛河灌区水毁工程修复</t>
  </si>
  <si>
    <t>水利局</t>
  </si>
  <si>
    <t>东明镇涧北、石龙、火炎3个行政村</t>
  </si>
  <si>
    <t>恢复重建洛北渠干渠700米，渠首坝建生产桥1座，修建退水渠420米，维修涧北及石龙头涵洞各1座，更换洛北渠闸门8座，洛北渠渠道清淤6.5公里</t>
  </si>
  <si>
    <t>使我县唯一的一座中型万亩灌区灌溉条件及时得到恢复，有效提高东明镇涧北、张麻、石龙、火炎、祁寸湾农业灌溉水平，为农业生产和农民增收提供基础保障。工程建成后，移交给卢氏县洛北渠管理所进行管护。</t>
  </si>
  <si>
    <t>豫财农水（2021）109号、豫财农综（2021）32号、豫财农综（2022）7号、豫财环资（2022）78号</t>
  </si>
  <si>
    <t>卢财预整合（2022）40号、卢财预整合（2022）72号、卢财预整合（2022）91、卢财预整合（2022）120号</t>
  </si>
  <si>
    <t>卢氏县2022年双槐树、五里川、朱阳关饮水水源置换管网延伸工程</t>
  </si>
  <si>
    <t>双槐树乡西茄、双槐树、香山、寺合园；五里川镇古墓窑、毛坪、温口、河南；朱阳关镇莫家营、杜店</t>
  </si>
  <si>
    <t>新建饮水工程15处，埋设引水主支管道6.8万米，埋设Φ200导游管道3000米，Φ63导游管道3000米。</t>
  </si>
  <si>
    <t>解决双槐树、五里川、朱阳关三个乡镇10个村42个居民组1540户6453人的饮水问题，为农村居民饮水提供安全保障。工程建成后移交给项目所在村委会，落实管护人员，制定管护制度，确保工程正常运行，长久发挥效益。</t>
  </si>
  <si>
    <t>豫财农水（2021）109号、豫财农综（2022）7号</t>
  </si>
  <si>
    <t>卢财预整合（2022）40号、卢财预整合（2022）85号</t>
  </si>
  <si>
    <t>卢氏县2022年官道口高标准连翘种植土地整治项目</t>
  </si>
  <si>
    <t>官道口镇</t>
  </si>
  <si>
    <t>实施土地整治及高标准坡耕地治理500亩。</t>
  </si>
  <si>
    <t>治理坡耕地900余亩，减少水土流失33.33公顷。增加官道口镇官道口村群众经济收入，人均增加收入1000元。收益脱贫人口48户132人。项目完工后，移交给官道口村委会进行管护。该项目实施后群众满意度100%。巩固脱贫攻坚成效，助推乡村振兴。</t>
  </si>
  <si>
    <t>豫财农水（2021）109号、豫财农综（2022）7号、卢财预字（2022）248号</t>
  </si>
  <si>
    <t>卢财预整合（2022）40号
卢财预整合（2022）91号
卢财预字（2022）248号</t>
  </si>
  <si>
    <t>卢氏县2022年双龙湾镇黑沟河小流域治理项目</t>
  </si>
  <si>
    <t>治理现积12.80平方公里，营造水保林、经济林；实施封禁治理、堤防加固等。</t>
  </si>
  <si>
    <t>为改善双龙湾镇磨口村、上店村农业生产条件和群众居住环境，切实为当地群众乡村振兴奠定建设的基础。工程建成后，移交给项目所在地村委会进行管护，明确管护人员，制定管护制度，确保工程正常运行，长久发挥效益。</t>
  </si>
  <si>
    <t>卢财预整合（2022）58号、卢财预整合（2022）72号、卢财预整合（2022）110号</t>
  </si>
  <si>
    <t>卢氏县2022年水毁堤防修复工程</t>
  </si>
  <si>
    <t>卢氏县除城关镇以外的18个乡镇政府及村委会所在地</t>
  </si>
  <si>
    <t>涉及沙河、五里川、潘河、文峪、官道口、东明、官坡、汤河、徐家湾、双龙湾、横涧、杜关、瓦窑沟、木桐、范里、朱阳关、狮子坪、双槐树乡等18个乡镇83个施工地点，水毁修复6.79km，基础加固4.92km，河道清障230m，漫水桥20m。</t>
  </si>
  <si>
    <t>对沙河、五里川、潘河、文峪、官道口、东明、官坡、汤河、徐家湾、双龙湾、横涧、杜关、瓦窑沟、木桐、范里、朱阳关、狮子坪、双槐树乡等18个乡镇己建河堤局部损毁部分进行加固修复，进而保障原有河堤完整性，恢复其正常使用效果及寿命，使其能达到原设计保护沿河群众的生命财产安全、公共设施、产业等目的，恢复居民正常生产生活，发挥其社会公益效益。</t>
  </si>
  <si>
    <t>豫财农综（2022）7号</t>
  </si>
  <si>
    <t>卢财预整合（2022）72号</t>
  </si>
  <si>
    <t>卢氏县2022年农村饮水提质及水毁修复工程</t>
  </si>
  <si>
    <t>东明镇、文峪乡、官坡镇、潘河乡、朱阳关镇、双槐树乡、木桐乡、汤河乡、狮子坪乡、官道口镇、双龙湾镇、范里镇、横涧乡、沙河乡、杜关镇</t>
  </si>
  <si>
    <t>对66处农村饮水工程老旧管网进行提质改造，新建截水墙3座，进、蓄水池20座，大口井及机井6眼，管理房及管理院4座，维修蓄水池2座，更换水泵11台，安装无塔供水器5台，控制柜5台，净化设备1台，更换管道8.59万米，铺设钢管1343米，入户581户，为15个乡镇55个行政村25074名农村群众的饮水提供保障。</t>
  </si>
  <si>
    <t>解决15个乡镇55个行政村25074人的饮水问题，改善群众的生产生活条件，提高群众的幸福感和满意度。工程建成后，移交给项目所在村委会进行管护，制定管护制度，明确管护人员，核定水价，收取水费。</t>
  </si>
  <si>
    <t>水利局合计</t>
  </si>
  <si>
    <t>豫财环资（2021）139号、豫财基（2021）9号、豫财农综（2021）32号</t>
  </si>
  <si>
    <t>卢氏县林业局</t>
  </si>
  <si>
    <t>卢财预整合（2022）35号、卢财预整合（2022）62号</t>
  </si>
  <si>
    <t>卢氏县2021年森林抚育劳务带贫项目</t>
  </si>
  <si>
    <t>林业局</t>
  </si>
  <si>
    <t>各乡镇</t>
  </si>
  <si>
    <t>1、在全县十四个乡镇和国有卢氏林场实施森林抚育15.62万亩，主要以修枝、割灌、除草等方式，采小留大、采密留疏，伐除长势不好的干扰树，可以促进目标树更好更快的生长。 2、 森林抚育主要以劳务带贫为主，即聘用享受政策的脱贫户、监测户来进行劳务，既可以通过务工带动农户增收，又可以切实促进我县森林资源更好更快发展。</t>
  </si>
  <si>
    <t>1、抚育中优先安排建享受政策脱贫户承担抚育劳务，规定森林抚育劳务每人每天不低100元，森林抚育项目支付给脱贫户的劳务费不能低于项目资金的20%，即每亩付给脱贫户的抚育劳务工资不能低于40元。实施森林抚育增加全县脱贫户收入624.8万元以上，巩固脱贫成效，促进社会发展和社会稳定。 2、依托森林抚育项目，在项目工程区内，伐除长势不好的干扰树，保留幼苗幼树，促使森林资源得到可持续发展。</t>
  </si>
  <si>
    <t>三财预（2022）244号、卢财预字（2022）243号</t>
  </si>
  <si>
    <t>卢财预整合（2022）53号、卢财预字（2022）243号</t>
  </si>
  <si>
    <t>卢氏县2022年林下黄精种植项目</t>
  </si>
  <si>
    <t>实施林下种植黄精1000亩。项目实施中优先安享受政策脱贫户承担劳务，该项目采用公司+基地+农户的合作模式，投入资金用于种苗栽植，生产物资购置、技术指导、销售等，基地群众负责经营维护、参与劳务管理等，项目收益合作分红。</t>
  </si>
  <si>
    <t>项目的建设，将会进一步发展林业产业，并合理配置资源，优化产业结构，促进产业结构调整。项目的实施中优先安排享受政策脱贫户承担劳务，该项目投产可带动该村 40 户林地流转收入，同时 需长期雇佣工人管理，固定工8人，每人每月不少于2000元。实施黄精种植项目可增加全县贫困户收入100万元以上，起到巩固脱贫成效，促进社会发展和社会稳定。</t>
  </si>
  <si>
    <t>卢财预字（2022）246号</t>
  </si>
  <si>
    <t>通过产业奖补政策，一方面直接对脱贫户自主发展的产业进行奖补，带动群众发展产业的积极性，扩大产业覆盖面；另一方面激励市场主体围绕着主导产业，助推产业走规模化、标准化、品牌化的发展之路，做大做强产业的同时带动群众和村集体增收。项目实施后，可带动从事食用菌、中药材等产业的市场主体20家以上，年增收500万元；带动脱贫户10000户26000余人。</t>
  </si>
  <si>
    <t>林业局合计</t>
  </si>
  <si>
    <t>豫财农综（2021）36号、豫财建（2022）50号、豫财基（2022）9号</t>
  </si>
  <si>
    <t>国有卢氏林场</t>
  </si>
  <si>
    <t>卢财预整合（2022）41号、卢财预整合（2022）98号、卢财预整合（2022）128号、卢财预整合（2022）131号</t>
  </si>
  <si>
    <t>国有卢氏林场淇河管护中心防护堤坝建设项目</t>
  </si>
  <si>
    <t>狮子坪乡狮子坪村</t>
  </si>
  <si>
    <t>1.本项目完成淇河管护中心淇河水系河道南北两岸浆砌防护提坝建设共长209米，计1672立方米；
2.完成淇河管护中心生产道路硬化及附属设施修缮等共计186.855立方米；
3.完成沙坝堵头141.75立方米；
4.完成临时性工程（导流渠、仓库、场地等）。</t>
  </si>
  <si>
    <t>1.通过项目的实施，可有效防控卢氏林场淇河管护中心淇河段两岸不受洪水冲涮，保证林场的房屋及林地等国有资产的安全；
2.疏通河道后减少河流对河岸的直接冲涮，为保持良好的淇河水质起到积极作用；
3.有效提升欠发达国有林场和基础设施条件，为林场正常生产经营活动提供了良好支持；
4.为当地林农提供就业机会，增加林农收入。</t>
  </si>
  <si>
    <t>卢财预字（2022）241号</t>
  </si>
  <si>
    <t>国有卢氏林场管护区护林房维修项目</t>
  </si>
  <si>
    <t>狮子坪乡、范里镇</t>
  </si>
  <si>
    <t>对淇河管护中心、扁担沟、柏坡护林区房屋屋顶进行维修。</t>
  </si>
  <si>
    <t>改善职工生产生活条件，提高工作积极性。</t>
  </si>
  <si>
    <t>国有卢氏林场合计</t>
  </si>
  <si>
    <t>卢财预（2022）1号、三财预（2022）244号、豫财农水（2021）109号</t>
  </si>
  <si>
    <t>卢氏县公路管理局</t>
  </si>
  <si>
    <t>卢财预整合（2022）42号、卢财预整合（2022）61号、卢财预整合（2022）83号</t>
  </si>
  <si>
    <t>卢氏县2022年文峪乡望家山果药基地道路工程项目</t>
  </si>
  <si>
    <t>修建7.52公里长产业道路及配套基础设施：沥青混凝土路面 44594.4 ㎡，18cm 厚水泥稳定碎石 41926.4㎡，16cm 厚水泥稳定碎石 15015 ㎡，路基平整碾压 44207.4 ㎡，软基换填
8808m³，现浇混凝土边沟 1842.5m³，砂砾垫层 4212 ㎡，现浇路缘带 15040m， 土路肩 1568.14m³，路面灌缝 3620m，波形护栏 636 米，道路标示牌 10块，陡坡减速标志牌 5 块。</t>
  </si>
  <si>
    <t>项目建成后移交文峪乡政府，由文峪乡政府安排人员进行后续管护。一是极大地带动望家山万亩果药基地连翘、核桃、大樱桃、花椒，中药材近两万亩的产业发展，年产达6800 万元。二是因基地紧邻县城、连翘种植规模大，道路提升后将作为每年的卢氏连翘节主要活动区、市民日常休闲网红游园，实现农旅一体化发展。三是项目区涉及受益全乡 6 个村 1873 户 7236 人，其中涉及贫困人口 345 户 1202 人。望家山的连翘基地 11700 亩由政府投资建设，通过政府与合作社签订合作托管协议，双方利益分配为：文峪乡人民政府持有 40%股份，所得红利全部分给全乡 1191 户 3605 人贫困户，带动涉及 6 个村集体经济。通过产业提升带动贫困户脱贫致富，增加村集体经济收入，推进产业和旅游业相融合，极大改善万亩果药基地的生产条件和生产面貌，让更多群众共享发展成果，进一步巩固脱贫攻坚成果，助推乡村振兴。</t>
  </si>
  <si>
    <t>卢氏县公路管理局合计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</si>
</sst>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1"/>
      <color theme="1"/>
      <name val="宋体"/>
      <charset val="134"/>
      <scheme val="minor"/>
    </font>
    <font>
      <sz val="10"/>
      <name val="宋体"/>
      <charset val="134"/>
      <scheme val="minor"/>
    </font>
    <font>
      <sz val="10"/>
      <name val="宋体"/>
      <charset val="134"/>
    </font>
    <font>
      <sz val="11"/>
      <name val="宋体"/>
      <charset val="134"/>
      <scheme val="minor"/>
    </font>
    <font>
      <sz val="20"/>
      <name val="宋体"/>
      <charset val="134"/>
      <scheme val="minor"/>
    </font>
    <font>
      <sz val="11"/>
      <name val="宋体"/>
      <charset val="134"/>
    </font>
    <font>
      <sz val="10"/>
      <color rgb="FFFF0000"/>
      <name val="宋体"/>
      <charset val="134"/>
    </font>
    <font>
      <sz val="1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1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5" applyNumberFormat="0" applyFill="0" applyAlignment="0" applyProtection="0">
      <alignment vertical="center"/>
    </xf>
    <xf numFmtId="0" fontId="19" fillId="0" borderId="15" applyNumberFormat="0" applyFill="0" applyAlignment="0" applyProtection="0">
      <alignment vertical="center"/>
    </xf>
    <xf numFmtId="0" fontId="11" fillId="9" borderId="0" applyNumberFormat="0" applyBorder="0" applyAlignment="0" applyProtection="0">
      <alignment vertical="center"/>
    </xf>
    <xf numFmtId="0" fontId="14" fillId="0" borderId="16" applyNumberFormat="0" applyFill="0" applyAlignment="0" applyProtection="0">
      <alignment vertical="center"/>
    </xf>
    <xf numFmtId="0" fontId="11" fillId="10" borderId="0" applyNumberFormat="0" applyBorder="0" applyAlignment="0" applyProtection="0">
      <alignment vertical="center"/>
    </xf>
    <xf numFmtId="0" fontId="20" fillId="11" borderId="17" applyNumberFormat="0" applyAlignment="0" applyProtection="0">
      <alignment vertical="center"/>
    </xf>
    <xf numFmtId="0" fontId="21" fillId="11" borderId="13" applyNumberFormat="0" applyAlignment="0" applyProtection="0">
      <alignment vertical="center"/>
    </xf>
    <xf numFmtId="0" fontId="22" fillId="12" borderId="18"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9" applyNumberFormat="0" applyFill="0" applyAlignment="0" applyProtection="0">
      <alignment vertical="center"/>
    </xf>
    <xf numFmtId="0" fontId="24" fillId="0" borderId="2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0" borderId="0">
      <alignment vertical="center"/>
    </xf>
    <xf numFmtId="0" fontId="27" fillId="0" borderId="0">
      <alignment vertical="center"/>
    </xf>
  </cellStyleXfs>
  <cellXfs count="58">
    <xf numFmtId="0" fontId="0" fillId="0" borderId="0" xfId="0">
      <alignment vertical="center"/>
    </xf>
    <xf numFmtId="0" fontId="1" fillId="0" borderId="0" xfId="0" applyFont="1" applyFill="1" applyAlignment="1">
      <alignment vertical="center" wrapText="1"/>
    </xf>
    <xf numFmtId="0" fontId="1" fillId="0" borderId="0" xfId="49" applyFont="1" applyFill="1" applyAlignment="1">
      <alignment horizontal="center" vertical="center" wrapText="1"/>
    </xf>
    <xf numFmtId="0" fontId="2" fillId="0" borderId="0" xfId="49"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4" fillId="0" borderId="0" xfId="49" applyFont="1" applyFill="1" applyAlignment="1">
      <alignment horizontal="center" vertical="center" wrapText="1"/>
    </xf>
    <xf numFmtId="0" fontId="2" fillId="0" borderId="1" xfId="49" applyFont="1" applyFill="1" applyBorder="1" applyAlignment="1">
      <alignment horizontal="left" vertical="center" wrapText="1"/>
    </xf>
    <xf numFmtId="0" fontId="2" fillId="0" borderId="1" xfId="49" applyFont="1" applyFill="1" applyBorder="1" applyAlignment="1">
      <alignment horizontal="center" vertical="center" wrapText="1"/>
    </xf>
    <xf numFmtId="0" fontId="2" fillId="0" borderId="2" xfId="49"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49"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pplyProtection="1">
      <alignment horizontal="center" vertical="center" wrapText="1"/>
    </xf>
    <xf numFmtId="176" fontId="2"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8" xfId="49" applyFont="1" applyFill="1" applyBorder="1" applyAlignment="1">
      <alignment horizontal="center" vertical="center" wrapText="1"/>
    </xf>
    <xf numFmtId="0" fontId="2" fillId="0" borderId="9" xfId="49" applyFont="1" applyFill="1" applyBorder="1" applyAlignment="1">
      <alignment horizontal="center" vertical="center" wrapText="1"/>
    </xf>
    <xf numFmtId="0" fontId="2" fillId="0" borderId="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3" fillId="0" borderId="5"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0" xfId="49" applyFont="1" applyFill="1" applyAlignment="1">
      <alignment horizontal="left" vertical="center" wrapText="1"/>
    </xf>
    <xf numFmtId="0" fontId="1" fillId="0" borderId="0" xfId="49" applyFont="1" applyFill="1" applyAlignment="1">
      <alignment horizontal="left" vertical="center" wrapText="1"/>
    </xf>
    <xf numFmtId="0" fontId="2" fillId="0" borderId="2" xfId="0" applyNumberFormat="1" applyFont="1" applyFill="1" applyBorder="1" applyAlignment="1">
      <alignment horizontal="center" vertical="center" wrapText="1"/>
    </xf>
    <xf numFmtId="176" fontId="2" fillId="0" borderId="9" xfId="0" applyNumberFormat="1" applyFont="1" applyFill="1" applyBorder="1" applyAlignment="1">
      <alignment horizontal="center" vertical="center" wrapText="1"/>
    </xf>
    <xf numFmtId="176" fontId="2" fillId="0" borderId="2" xfId="0"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0" fontId="2" fillId="0" borderId="2" xfId="11" applyNumberFormat="1" applyFont="1" applyFill="1" applyBorder="1" applyAlignment="1" applyProtection="1">
      <alignment horizontal="center" vertical="center" wrapText="1"/>
    </xf>
    <xf numFmtId="0" fontId="2"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176" fontId="2" fillId="0" borderId="2" xfId="49" applyNumberFormat="1" applyFont="1" applyFill="1" applyBorder="1" applyAlignment="1">
      <alignment horizontal="center" vertical="center" wrapText="1"/>
    </xf>
    <xf numFmtId="0" fontId="2" fillId="0" borderId="8" xfId="5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1" fillId="0" borderId="8" xfId="0" applyFont="1" applyFill="1" applyBorder="1" applyAlignment="1">
      <alignment horizontal="center" vertical="center" wrapText="1"/>
    </xf>
    <xf numFmtId="0" fontId="5" fillId="0" borderId="2" xfId="0" applyFont="1" applyFill="1" applyBorder="1" applyAlignment="1" applyProtection="1">
      <alignment horizontal="center" vertical="center" wrapText="1"/>
    </xf>
    <xf numFmtId="176" fontId="7" fillId="0" borderId="2" xfId="0" applyNumberFormat="1" applyFont="1" applyFill="1" applyBorder="1" applyAlignment="1">
      <alignment horizontal="center" vertical="center" wrapText="1"/>
    </xf>
    <xf numFmtId="0" fontId="2" fillId="0" borderId="9" xfId="49" applyFont="1" applyFill="1" applyBorder="1" applyAlignment="1">
      <alignment horizontal="left" vertical="center" wrapText="1"/>
    </xf>
    <xf numFmtId="0" fontId="2" fillId="0" borderId="2"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s>
  <dxfs count="1">
    <dxf>
      <fill>
        <patternFill patternType="solid">
          <bgColor rgb="FFFF9900"/>
        </patternFill>
      </fill>
    </dxf>
  </dxf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6"/>
  <sheetViews>
    <sheetView tabSelected="1" zoomScale="85" zoomScaleNormal="85" workbookViewId="0">
      <pane ySplit="4" topLeftCell="A5" activePane="bottomLeft" state="frozen"/>
      <selection/>
      <selection pane="bottomLeft" activeCell="A1" sqref="A1:U1"/>
    </sheetView>
  </sheetViews>
  <sheetFormatPr defaultColWidth="9" defaultRowHeight="12"/>
  <cols>
    <col min="1" max="1" width="3.375" style="1" customWidth="1"/>
    <col min="2" max="2" width="10.875" style="6" customWidth="1"/>
    <col min="3" max="3" width="9" style="1"/>
    <col min="4" max="4" width="11.375" style="1" customWidth="1"/>
    <col min="5" max="5" width="18.625" style="6" customWidth="1"/>
    <col min="6" max="6" width="6.5" style="6" customWidth="1"/>
    <col min="7" max="7" width="7.375" style="6" customWidth="1"/>
    <col min="8" max="8" width="7" style="6" customWidth="1"/>
    <col min="9" max="9" width="9" style="7" customWidth="1"/>
    <col min="10" max="10" width="13.375" style="7" customWidth="1"/>
    <col min="11" max="11" width="12.6333333333333" style="1" customWidth="1"/>
    <col min="12" max="16" width="11.125" style="1"/>
    <col min="17" max="18" width="11.125" style="1" customWidth="1"/>
    <col min="19" max="19" width="10.625" style="1" customWidth="1"/>
    <col min="20" max="20" width="9" style="1" customWidth="1"/>
    <col min="21" max="21" width="11" style="1" customWidth="1"/>
    <col min="22" max="16384" width="9" style="1"/>
  </cols>
  <sheetData>
    <row r="1" s="1" customFormat="1" ht="32.1" customHeight="1" spans="1:21">
      <c r="A1" s="8" t="s">
        <v>0</v>
      </c>
      <c r="B1" s="8"/>
      <c r="C1" s="8"/>
      <c r="D1" s="8"/>
      <c r="E1" s="8"/>
      <c r="F1" s="8"/>
      <c r="G1" s="8"/>
      <c r="H1" s="8"/>
      <c r="I1" s="38"/>
      <c r="J1" s="38"/>
      <c r="K1" s="8"/>
      <c r="L1" s="8"/>
      <c r="M1" s="8"/>
      <c r="N1" s="8"/>
      <c r="O1" s="8"/>
      <c r="P1" s="8"/>
      <c r="Q1" s="8"/>
      <c r="R1" s="8"/>
      <c r="S1" s="8"/>
      <c r="T1" s="8"/>
      <c r="U1" s="8"/>
    </row>
    <row r="2" s="2" customFormat="1" ht="20.1" customHeight="1" spans="1:10">
      <c r="A2" s="9"/>
      <c r="B2" s="10"/>
      <c r="C2" s="10"/>
      <c r="D2" s="9"/>
      <c r="E2" s="10"/>
      <c r="F2" s="10"/>
      <c r="I2" s="39"/>
      <c r="J2" s="39"/>
    </row>
    <row r="3" s="3" customFormat="1" ht="36" customHeight="1" spans="1:21">
      <c r="A3" s="11" t="s">
        <v>1</v>
      </c>
      <c r="B3" s="11" t="s">
        <v>2</v>
      </c>
      <c r="C3" s="11" t="s">
        <v>3</v>
      </c>
      <c r="D3" s="11" t="s">
        <v>4</v>
      </c>
      <c r="E3" s="11" t="s">
        <v>5</v>
      </c>
      <c r="F3" s="11" t="s">
        <v>6</v>
      </c>
      <c r="G3" s="11" t="s">
        <v>7</v>
      </c>
      <c r="H3" s="11" t="s">
        <v>8</v>
      </c>
      <c r="I3" s="15" t="s">
        <v>9</v>
      </c>
      <c r="J3" s="15" t="s">
        <v>10</v>
      </c>
      <c r="K3" s="11" t="s">
        <v>11</v>
      </c>
      <c r="L3" s="11" t="s">
        <v>12</v>
      </c>
      <c r="M3" s="11"/>
      <c r="N3" s="11"/>
      <c r="O3" s="11"/>
      <c r="P3" s="11"/>
      <c r="Q3" s="11" t="s">
        <v>13</v>
      </c>
      <c r="R3" s="11"/>
      <c r="S3" s="11"/>
      <c r="T3" s="11"/>
      <c r="U3" s="11"/>
    </row>
    <row r="4" s="3" customFormat="1" ht="24" customHeight="1" spans="1:21">
      <c r="A4" s="11"/>
      <c r="B4" s="11"/>
      <c r="C4" s="11"/>
      <c r="D4" s="11"/>
      <c r="E4" s="11"/>
      <c r="F4" s="11"/>
      <c r="G4" s="11"/>
      <c r="H4" s="11"/>
      <c r="I4" s="26"/>
      <c r="J4" s="26"/>
      <c r="K4" s="11"/>
      <c r="L4" s="11" t="s">
        <v>14</v>
      </c>
      <c r="M4" s="11" t="s">
        <v>15</v>
      </c>
      <c r="N4" s="11" t="s">
        <v>16</v>
      </c>
      <c r="O4" s="11" t="s">
        <v>17</v>
      </c>
      <c r="P4" s="11" t="s">
        <v>18</v>
      </c>
      <c r="Q4" s="11" t="s">
        <v>14</v>
      </c>
      <c r="R4" s="11" t="s">
        <v>15</v>
      </c>
      <c r="S4" s="11" t="s">
        <v>16</v>
      </c>
      <c r="T4" s="11" t="s">
        <v>17</v>
      </c>
      <c r="U4" s="11" t="s">
        <v>18</v>
      </c>
    </row>
    <row r="5" s="3" customFormat="1" ht="24" customHeight="1" spans="1:21">
      <c r="A5" s="11">
        <f>A10+A20+A22+A26+A29+A36+A38+A42+A48+A52+A56+A63+A65+A68+A72+A77+A80+A82+A84+A86+A88+A91+A95+A97+A99+A103+A105+A115+A117+A119+A126+A130+A133+A135</f>
        <v>96</v>
      </c>
      <c r="B5" s="12" t="s">
        <v>19</v>
      </c>
      <c r="C5" s="13"/>
      <c r="D5" s="13"/>
      <c r="E5" s="14"/>
      <c r="F5" s="14"/>
      <c r="G5" s="11"/>
      <c r="H5" s="11"/>
      <c r="I5" s="26"/>
      <c r="J5" s="26"/>
      <c r="K5" s="11">
        <f t="shared" ref="K5:AF5" si="0">K10+K20+K22+K26+K29+K36+K38+K42+K48+K52+K56+K63+K65+K68+K72+K77+K80+K82+K84+K86+K88+K91+K95+K97+K99+K103+K105+K115+K117+K119+K126+K130+K133+K135</f>
        <v>56173.865366</v>
      </c>
      <c r="L5" s="11">
        <f t="shared" si="0"/>
        <v>41737.0939</v>
      </c>
      <c r="M5" s="11">
        <f t="shared" si="0"/>
        <v>19793</v>
      </c>
      <c r="N5" s="11">
        <f t="shared" si="0"/>
        <v>6412</v>
      </c>
      <c r="O5" s="11">
        <f t="shared" si="0"/>
        <v>3595.787</v>
      </c>
      <c r="P5" s="11">
        <f t="shared" si="0"/>
        <v>11936.3069</v>
      </c>
      <c r="Q5" s="11">
        <f t="shared" si="0"/>
        <v>14436.771466</v>
      </c>
      <c r="R5" s="11">
        <f t="shared" si="0"/>
        <v>9178.813924</v>
      </c>
      <c r="S5" s="11">
        <f t="shared" si="0"/>
        <v>4744.292923</v>
      </c>
      <c r="T5" s="11">
        <f t="shared" si="0"/>
        <v>0</v>
      </c>
      <c r="U5" s="11">
        <f t="shared" si="0"/>
        <v>513.664619</v>
      </c>
    </row>
    <row r="6" s="3" customFormat="1" ht="45" customHeight="1" spans="1:21">
      <c r="A6" s="15">
        <v>1</v>
      </c>
      <c r="B6" s="16" t="s">
        <v>20</v>
      </c>
      <c r="C6" s="16" t="s">
        <v>21</v>
      </c>
      <c r="D6" s="16" t="s">
        <v>22</v>
      </c>
      <c r="E6" s="17" t="s">
        <v>23</v>
      </c>
      <c r="F6" s="16" t="s">
        <v>24</v>
      </c>
      <c r="G6" s="16" t="s">
        <v>25</v>
      </c>
      <c r="H6" s="18" t="s">
        <v>26</v>
      </c>
      <c r="I6" s="16" t="s">
        <v>27</v>
      </c>
      <c r="J6" s="18" t="s">
        <v>28</v>
      </c>
      <c r="K6" s="16">
        <f>L6+Q6</f>
        <v>193.75556</v>
      </c>
      <c r="L6" s="16">
        <f>SUM(M6:P6)</f>
        <v>159.7984</v>
      </c>
      <c r="M6" s="11">
        <v>159.7984</v>
      </c>
      <c r="N6" s="11"/>
      <c r="O6" s="11"/>
      <c r="P6" s="11"/>
      <c r="Q6" s="16">
        <f t="shared" ref="Q6:Q11" si="1">SUM(R6:U6)</f>
        <v>33.95716</v>
      </c>
      <c r="R6" s="11">
        <v>33.95716</v>
      </c>
      <c r="S6" s="11"/>
      <c r="T6" s="11"/>
      <c r="U6" s="11"/>
    </row>
    <row r="7" s="3" customFormat="1" ht="45" customHeight="1" spans="1:21">
      <c r="A7" s="11">
        <v>2</v>
      </c>
      <c r="B7" s="16" t="s">
        <v>29</v>
      </c>
      <c r="C7" s="16" t="s">
        <v>21</v>
      </c>
      <c r="D7" s="16" t="s">
        <v>30</v>
      </c>
      <c r="E7" s="19" t="s">
        <v>31</v>
      </c>
      <c r="F7" s="16" t="s">
        <v>24</v>
      </c>
      <c r="G7" s="20" t="s">
        <v>32</v>
      </c>
      <c r="H7" s="18" t="s">
        <v>33</v>
      </c>
      <c r="I7" s="20" t="s">
        <v>34</v>
      </c>
      <c r="J7" s="20" t="s">
        <v>35</v>
      </c>
      <c r="K7" s="16">
        <f>L7+Q7</f>
        <v>43.3609</v>
      </c>
      <c r="L7" s="16">
        <f>SUM(M7:P7)</f>
        <v>43.3609</v>
      </c>
      <c r="M7" s="11">
        <v>43.3609</v>
      </c>
      <c r="N7" s="11"/>
      <c r="O7" s="11"/>
      <c r="P7" s="11"/>
      <c r="Q7" s="16">
        <f t="shared" si="1"/>
        <v>0</v>
      </c>
      <c r="R7" s="11"/>
      <c r="S7" s="11"/>
      <c r="T7" s="11"/>
      <c r="U7" s="11"/>
    </row>
    <row r="8" s="3" customFormat="1" ht="45" customHeight="1" spans="1:21">
      <c r="A8" s="15">
        <v>3</v>
      </c>
      <c r="B8" s="16" t="s">
        <v>36</v>
      </c>
      <c r="C8" s="16" t="s">
        <v>21</v>
      </c>
      <c r="D8" s="16" t="s">
        <v>37</v>
      </c>
      <c r="E8" s="20" t="s">
        <v>38</v>
      </c>
      <c r="F8" s="16" t="s">
        <v>24</v>
      </c>
      <c r="G8" s="20" t="s">
        <v>32</v>
      </c>
      <c r="H8" s="20" t="s">
        <v>39</v>
      </c>
      <c r="I8" s="20" t="s">
        <v>40</v>
      </c>
      <c r="J8" s="20" t="s">
        <v>41</v>
      </c>
      <c r="K8" s="16">
        <f>L8+Q8</f>
        <v>236.0815</v>
      </c>
      <c r="L8" s="16">
        <f>SUM(M8:P8)</f>
        <v>206.392</v>
      </c>
      <c r="M8" s="11">
        <v>206.392</v>
      </c>
      <c r="N8" s="11"/>
      <c r="O8" s="11"/>
      <c r="P8" s="11"/>
      <c r="Q8" s="16">
        <f t="shared" si="1"/>
        <v>29.6895</v>
      </c>
      <c r="R8" s="11"/>
      <c r="S8" s="11">
        <v>29.6895</v>
      </c>
      <c r="T8" s="11"/>
      <c r="U8" s="11"/>
    </row>
    <row r="9" s="3" customFormat="1" ht="45" customHeight="1" spans="1:21">
      <c r="A9" s="11">
        <v>4</v>
      </c>
      <c r="B9" s="21" t="s">
        <v>42</v>
      </c>
      <c r="C9" s="16" t="s">
        <v>21</v>
      </c>
      <c r="D9" s="16" t="s">
        <v>43</v>
      </c>
      <c r="E9" s="21" t="s">
        <v>44</v>
      </c>
      <c r="F9" s="16" t="s">
        <v>45</v>
      </c>
      <c r="G9" s="20" t="s">
        <v>46</v>
      </c>
      <c r="H9" s="20" t="s">
        <v>47</v>
      </c>
      <c r="I9" s="20" t="s">
        <v>48</v>
      </c>
      <c r="J9" s="20" t="s">
        <v>49</v>
      </c>
      <c r="K9" s="16">
        <f>L9+Q9</f>
        <v>387.9991</v>
      </c>
      <c r="L9" s="16">
        <f>SUM(M9:P9)</f>
        <v>327.96</v>
      </c>
      <c r="M9" s="11">
        <v>327.96</v>
      </c>
      <c r="N9" s="11"/>
      <c r="O9" s="11"/>
      <c r="P9" s="11"/>
      <c r="Q9" s="16">
        <f t="shared" si="1"/>
        <v>60.0391</v>
      </c>
      <c r="R9" s="11">
        <v>60.0391</v>
      </c>
      <c r="S9" s="11"/>
      <c r="T9" s="11"/>
      <c r="U9" s="11"/>
    </row>
    <row r="10" s="3" customFormat="1" ht="24" customHeight="1" spans="1:21">
      <c r="A10" s="11">
        <v>4</v>
      </c>
      <c r="B10" s="12" t="s">
        <v>50</v>
      </c>
      <c r="C10" s="13"/>
      <c r="D10" s="13"/>
      <c r="E10" s="14"/>
      <c r="F10" s="14"/>
      <c r="G10" s="11"/>
      <c r="H10" s="11"/>
      <c r="I10" s="26"/>
      <c r="J10" s="26"/>
      <c r="K10" s="11">
        <f t="shared" ref="K10:AE10" si="2">SUM(K6:K9)</f>
        <v>861.19706</v>
      </c>
      <c r="L10" s="11">
        <f t="shared" si="2"/>
        <v>737.5113</v>
      </c>
      <c r="M10" s="11">
        <f t="shared" si="2"/>
        <v>737.5113</v>
      </c>
      <c r="N10" s="11">
        <f t="shared" si="2"/>
        <v>0</v>
      </c>
      <c r="O10" s="11">
        <f t="shared" si="2"/>
        <v>0</v>
      </c>
      <c r="P10" s="11">
        <f t="shared" si="2"/>
        <v>0</v>
      </c>
      <c r="Q10" s="11">
        <f t="shared" si="2"/>
        <v>123.68576</v>
      </c>
      <c r="R10" s="11">
        <f t="shared" si="2"/>
        <v>93.99626</v>
      </c>
      <c r="S10" s="11">
        <f t="shared" si="2"/>
        <v>29.6895</v>
      </c>
      <c r="T10" s="11">
        <f t="shared" si="2"/>
        <v>0</v>
      </c>
      <c r="U10" s="11">
        <f t="shared" si="2"/>
        <v>0</v>
      </c>
    </row>
    <row r="11" s="3" customFormat="1" ht="45" customHeight="1" spans="1:21">
      <c r="A11" s="11">
        <v>1</v>
      </c>
      <c r="B11" s="16" t="s">
        <v>51</v>
      </c>
      <c r="C11" s="16" t="s">
        <v>52</v>
      </c>
      <c r="D11" s="16" t="s">
        <v>53</v>
      </c>
      <c r="E11" s="14" t="s">
        <v>54</v>
      </c>
      <c r="F11" s="16" t="s">
        <v>24</v>
      </c>
      <c r="G11" s="16" t="s">
        <v>32</v>
      </c>
      <c r="H11" s="20" t="s">
        <v>55</v>
      </c>
      <c r="I11" s="20" t="s">
        <v>56</v>
      </c>
      <c r="J11" s="20" t="s">
        <v>57</v>
      </c>
      <c r="K11" s="16">
        <f>L11+Q11</f>
        <v>141.7566</v>
      </c>
      <c r="L11" s="16">
        <f>SUM(M11:P11)</f>
        <v>141.7566</v>
      </c>
      <c r="M11" s="11">
        <v>119.7988</v>
      </c>
      <c r="N11" s="11"/>
      <c r="O11" s="11">
        <v>21.9578</v>
      </c>
      <c r="P11" s="11"/>
      <c r="Q11" s="16">
        <f t="shared" si="1"/>
        <v>0</v>
      </c>
      <c r="R11" s="11"/>
      <c r="S11" s="11"/>
      <c r="T11" s="11"/>
      <c r="U11" s="11"/>
    </row>
    <row r="12" s="3" customFormat="1" ht="45" customHeight="1" spans="1:21">
      <c r="A12" s="11">
        <v>2</v>
      </c>
      <c r="B12" s="16" t="s">
        <v>58</v>
      </c>
      <c r="C12" s="16" t="s">
        <v>52</v>
      </c>
      <c r="D12" s="16" t="s">
        <v>59</v>
      </c>
      <c r="E12" s="22" t="s">
        <v>60</v>
      </c>
      <c r="F12" s="16" t="s">
        <v>45</v>
      </c>
      <c r="G12" s="20" t="s">
        <v>61</v>
      </c>
      <c r="H12" s="20" t="s">
        <v>62</v>
      </c>
      <c r="I12" s="20" t="s">
        <v>63</v>
      </c>
      <c r="J12" s="20" t="s">
        <v>64</v>
      </c>
      <c r="K12" s="16">
        <f t="shared" ref="K12:K19" si="3">L12+Q12</f>
        <v>251.2266</v>
      </c>
      <c r="L12" s="16">
        <f t="shared" ref="L12:L19" si="4">SUM(M12:P12)</f>
        <v>251.2266</v>
      </c>
      <c r="M12" s="16">
        <v>251.2266</v>
      </c>
      <c r="N12" s="11"/>
      <c r="O12" s="11"/>
      <c r="P12" s="11"/>
      <c r="Q12" s="16">
        <f t="shared" ref="Q12:Q19" si="5">SUM(R12:U12)</f>
        <v>0</v>
      </c>
      <c r="R12" s="11"/>
      <c r="S12" s="11"/>
      <c r="T12" s="11"/>
      <c r="U12" s="11"/>
    </row>
    <row r="13" s="3" customFormat="1" ht="45" customHeight="1" spans="1:21">
      <c r="A13" s="11">
        <v>3</v>
      </c>
      <c r="B13" s="21" t="s">
        <v>65</v>
      </c>
      <c r="C13" s="16" t="s">
        <v>52</v>
      </c>
      <c r="D13" s="16" t="s">
        <v>66</v>
      </c>
      <c r="E13" s="23" t="s">
        <v>67</v>
      </c>
      <c r="F13" s="16" t="s">
        <v>24</v>
      </c>
      <c r="G13" s="20" t="s">
        <v>32</v>
      </c>
      <c r="H13" s="20" t="s">
        <v>68</v>
      </c>
      <c r="I13" s="20" t="s">
        <v>69</v>
      </c>
      <c r="J13" s="20" t="s">
        <v>70</v>
      </c>
      <c r="K13" s="16">
        <f t="shared" si="3"/>
        <v>908.9477</v>
      </c>
      <c r="L13" s="16">
        <f t="shared" si="4"/>
        <v>908.9477</v>
      </c>
      <c r="M13" s="16">
        <v>749.6476</v>
      </c>
      <c r="N13" s="16">
        <v>0</v>
      </c>
      <c r="O13" s="16">
        <v>159.3001</v>
      </c>
      <c r="P13" s="16">
        <v>0</v>
      </c>
      <c r="Q13" s="16">
        <f t="shared" si="5"/>
        <v>0</v>
      </c>
      <c r="R13" s="16">
        <v>0</v>
      </c>
      <c r="S13" s="16">
        <v>0</v>
      </c>
      <c r="T13" s="16">
        <v>0</v>
      </c>
      <c r="U13" s="16">
        <v>0</v>
      </c>
    </row>
    <row r="14" s="3" customFormat="1" ht="45" customHeight="1" spans="1:21">
      <c r="A14" s="11">
        <v>4</v>
      </c>
      <c r="B14" s="16" t="s">
        <v>51</v>
      </c>
      <c r="C14" s="16" t="s">
        <v>52</v>
      </c>
      <c r="D14" s="16" t="s">
        <v>66</v>
      </c>
      <c r="E14" s="23" t="s">
        <v>71</v>
      </c>
      <c r="F14" s="16" t="s">
        <v>24</v>
      </c>
      <c r="G14" s="20" t="s">
        <v>32</v>
      </c>
      <c r="H14" s="20" t="s">
        <v>72</v>
      </c>
      <c r="I14" s="20" t="s">
        <v>73</v>
      </c>
      <c r="J14" s="20" t="s">
        <v>74</v>
      </c>
      <c r="K14" s="16">
        <f t="shared" si="3"/>
        <v>212.6088</v>
      </c>
      <c r="L14" s="16">
        <f t="shared" si="4"/>
        <v>212.6088</v>
      </c>
      <c r="M14" s="16">
        <v>175.3475</v>
      </c>
      <c r="N14" s="16">
        <v>0</v>
      </c>
      <c r="O14" s="16">
        <v>37.2613</v>
      </c>
      <c r="P14" s="16">
        <v>0</v>
      </c>
      <c r="Q14" s="16">
        <f t="shared" si="5"/>
        <v>0</v>
      </c>
      <c r="R14" s="16">
        <v>0</v>
      </c>
      <c r="S14" s="16">
        <v>0</v>
      </c>
      <c r="T14" s="16">
        <v>0</v>
      </c>
      <c r="U14" s="16">
        <v>0</v>
      </c>
    </row>
    <row r="15" s="3" customFormat="1" ht="45" customHeight="1" spans="1:21">
      <c r="A15" s="11">
        <v>5</v>
      </c>
      <c r="B15" s="16" t="s">
        <v>51</v>
      </c>
      <c r="C15" s="16" t="s">
        <v>52</v>
      </c>
      <c r="D15" s="16" t="s">
        <v>75</v>
      </c>
      <c r="E15" s="23" t="s">
        <v>76</v>
      </c>
      <c r="F15" s="16" t="s">
        <v>24</v>
      </c>
      <c r="G15" s="20" t="s">
        <v>32</v>
      </c>
      <c r="H15" s="20" t="s">
        <v>77</v>
      </c>
      <c r="I15" s="20" t="s">
        <v>78</v>
      </c>
      <c r="J15" s="20" t="s">
        <v>70</v>
      </c>
      <c r="K15" s="16">
        <f t="shared" si="3"/>
        <v>77.1213</v>
      </c>
      <c r="L15" s="16">
        <f t="shared" si="4"/>
        <v>77.1213</v>
      </c>
      <c r="M15" s="16">
        <v>63.92</v>
      </c>
      <c r="N15" s="16">
        <v>0</v>
      </c>
      <c r="O15" s="16">
        <v>13.2013</v>
      </c>
      <c r="P15" s="16">
        <v>0</v>
      </c>
      <c r="Q15" s="16">
        <f t="shared" si="5"/>
        <v>0</v>
      </c>
      <c r="R15" s="16">
        <v>0</v>
      </c>
      <c r="S15" s="16">
        <v>0</v>
      </c>
      <c r="T15" s="16">
        <v>0</v>
      </c>
      <c r="U15" s="16">
        <v>0</v>
      </c>
    </row>
    <row r="16" s="3" customFormat="1" ht="45" customHeight="1" spans="1:21">
      <c r="A16" s="11">
        <v>6</v>
      </c>
      <c r="B16" s="21" t="s">
        <v>79</v>
      </c>
      <c r="C16" s="16" t="s">
        <v>52</v>
      </c>
      <c r="D16" s="16" t="s">
        <v>80</v>
      </c>
      <c r="E16" s="24" t="s">
        <v>81</v>
      </c>
      <c r="F16" s="16" t="s">
        <v>24</v>
      </c>
      <c r="G16" s="20" t="s">
        <v>32</v>
      </c>
      <c r="H16" s="20" t="s">
        <v>68</v>
      </c>
      <c r="I16" s="20" t="s">
        <v>82</v>
      </c>
      <c r="J16" s="20" t="s">
        <v>83</v>
      </c>
      <c r="K16" s="16">
        <f t="shared" si="3"/>
        <v>481.5433</v>
      </c>
      <c r="L16" s="16">
        <f t="shared" si="4"/>
        <v>481.5433</v>
      </c>
      <c r="M16" s="16">
        <v>0</v>
      </c>
      <c r="N16" s="16">
        <v>0</v>
      </c>
      <c r="O16" s="16">
        <v>481.5433</v>
      </c>
      <c r="P16" s="16">
        <v>0</v>
      </c>
      <c r="Q16" s="16">
        <f t="shared" si="5"/>
        <v>0</v>
      </c>
      <c r="R16" s="16">
        <v>0</v>
      </c>
      <c r="S16" s="16">
        <v>0</v>
      </c>
      <c r="T16" s="16">
        <v>0</v>
      </c>
      <c r="U16" s="16">
        <v>0</v>
      </c>
    </row>
    <row r="17" s="3" customFormat="1" ht="45" customHeight="1" spans="1:21">
      <c r="A17" s="11">
        <v>7</v>
      </c>
      <c r="B17" s="16" t="s">
        <v>84</v>
      </c>
      <c r="C17" s="16" t="s">
        <v>52</v>
      </c>
      <c r="D17" s="16" t="s">
        <v>85</v>
      </c>
      <c r="E17" s="17" t="s">
        <v>86</v>
      </c>
      <c r="F17" s="16" t="s">
        <v>24</v>
      </c>
      <c r="G17" s="20" t="s">
        <v>32</v>
      </c>
      <c r="H17" s="20" t="s">
        <v>72</v>
      </c>
      <c r="I17" s="20" t="s">
        <v>87</v>
      </c>
      <c r="J17" s="20" t="s">
        <v>88</v>
      </c>
      <c r="K17" s="16">
        <f t="shared" si="3"/>
        <v>1172.275</v>
      </c>
      <c r="L17" s="16">
        <f t="shared" si="4"/>
        <v>1172.275</v>
      </c>
      <c r="M17" s="16">
        <v>556.5201</v>
      </c>
      <c r="N17" s="16">
        <v>345.7549</v>
      </c>
      <c r="O17" s="16">
        <v>270</v>
      </c>
      <c r="P17" s="16">
        <v>0</v>
      </c>
      <c r="Q17" s="16">
        <f t="shared" si="5"/>
        <v>0</v>
      </c>
      <c r="R17" s="16">
        <v>0</v>
      </c>
      <c r="S17" s="16">
        <v>0</v>
      </c>
      <c r="T17" s="16">
        <v>0</v>
      </c>
      <c r="U17" s="16">
        <v>0</v>
      </c>
    </row>
    <row r="18" s="3" customFormat="1" ht="45" customHeight="1" spans="1:21">
      <c r="A18" s="11">
        <v>8</v>
      </c>
      <c r="B18" s="16" t="s">
        <v>84</v>
      </c>
      <c r="C18" s="16" t="s">
        <v>52</v>
      </c>
      <c r="D18" s="16" t="s">
        <v>89</v>
      </c>
      <c r="E18" s="17" t="s">
        <v>90</v>
      </c>
      <c r="F18" s="16" t="s">
        <v>24</v>
      </c>
      <c r="G18" s="20" t="s">
        <v>32</v>
      </c>
      <c r="H18" s="20" t="s">
        <v>91</v>
      </c>
      <c r="I18" s="40" t="s">
        <v>92</v>
      </c>
      <c r="J18" s="40" t="s">
        <v>93</v>
      </c>
      <c r="K18" s="16">
        <f t="shared" si="3"/>
        <v>397.6895</v>
      </c>
      <c r="L18" s="16">
        <f t="shared" si="4"/>
        <v>397.6895</v>
      </c>
      <c r="M18" s="16">
        <v>126</v>
      </c>
      <c r="N18" s="16">
        <v>148.1015</v>
      </c>
      <c r="O18" s="16">
        <v>123.588</v>
      </c>
      <c r="P18" s="16">
        <v>0</v>
      </c>
      <c r="Q18" s="16">
        <f t="shared" si="5"/>
        <v>0</v>
      </c>
      <c r="R18" s="16">
        <v>0</v>
      </c>
      <c r="S18" s="16">
        <v>0</v>
      </c>
      <c r="T18" s="16">
        <v>0</v>
      </c>
      <c r="U18" s="16">
        <v>0</v>
      </c>
    </row>
    <row r="19" s="3" customFormat="1" ht="45" customHeight="1" spans="1:21">
      <c r="A19" s="11">
        <v>9</v>
      </c>
      <c r="B19" s="21" t="s">
        <v>94</v>
      </c>
      <c r="C19" s="16" t="s">
        <v>52</v>
      </c>
      <c r="D19" s="16" t="s">
        <v>95</v>
      </c>
      <c r="E19" s="16" t="s">
        <v>96</v>
      </c>
      <c r="F19" s="16" t="s">
        <v>45</v>
      </c>
      <c r="G19" s="20" t="s">
        <v>61</v>
      </c>
      <c r="H19" s="16" t="s">
        <v>97</v>
      </c>
      <c r="I19" s="21" t="s">
        <v>98</v>
      </c>
      <c r="J19" s="16" t="s">
        <v>99</v>
      </c>
      <c r="K19" s="16">
        <f t="shared" si="3"/>
        <v>920.0448</v>
      </c>
      <c r="L19" s="16">
        <f t="shared" si="4"/>
        <v>842.8996</v>
      </c>
      <c r="M19" s="16">
        <v>570</v>
      </c>
      <c r="N19" s="16">
        <v>272.8996</v>
      </c>
      <c r="O19" s="16">
        <v>0</v>
      </c>
      <c r="P19" s="16">
        <v>0</v>
      </c>
      <c r="Q19" s="16">
        <f t="shared" si="5"/>
        <v>77.1452</v>
      </c>
      <c r="R19" s="16">
        <v>0</v>
      </c>
      <c r="S19" s="16">
        <v>77.1452</v>
      </c>
      <c r="T19" s="16">
        <v>0</v>
      </c>
      <c r="U19" s="16">
        <v>0</v>
      </c>
    </row>
    <row r="20" s="3" customFormat="1" ht="24" customHeight="1" spans="1:21">
      <c r="A20" s="11">
        <v>9</v>
      </c>
      <c r="B20" s="12" t="s">
        <v>100</v>
      </c>
      <c r="C20" s="13"/>
      <c r="D20" s="13"/>
      <c r="E20" s="14"/>
      <c r="F20" s="14"/>
      <c r="G20" s="11"/>
      <c r="H20" s="11"/>
      <c r="I20" s="26"/>
      <c r="J20" s="26"/>
      <c r="K20" s="11">
        <f t="shared" ref="K20:AF20" si="6">SUM(K11:K19)</f>
        <v>4563.2136</v>
      </c>
      <c r="L20" s="11">
        <f t="shared" si="6"/>
        <v>4486.0684</v>
      </c>
      <c r="M20" s="11">
        <f t="shared" si="6"/>
        <v>2612.4606</v>
      </c>
      <c r="N20" s="11">
        <f t="shared" si="6"/>
        <v>766.756</v>
      </c>
      <c r="O20" s="11">
        <f t="shared" si="6"/>
        <v>1106.8518</v>
      </c>
      <c r="P20" s="11">
        <f t="shared" si="6"/>
        <v>0</v>
      </c>
      <c r="Q20" s="11">
        <f t="shared" si="6"/>
        <v>77.1452</v>
      </c>
      <c r="R20" s="11">
        <f t="shared" si="6"/>
        <v>0</v>
      </c>
      <c r="S20" s="11">
        <f t="shared" si="6"/>
        <v>77.1452</v>
      </c>
      <c r="T20" s="11">
        <f t="shared" si="6"/>
        <v>0</v>
      </c>
      <c r="U20" s="11">
        <f t="shared" si="6"/>
        <v>0</v>
      </c>
    </row>
    <row r="21" s="3" customFormat="1" ht="38" customHeight="1" spans="1:21">
      <c r="A21" s="15">
        <v>1</v>
      </c>
      <c r="B21" s="16" t="s">
        <v>101</v>
      </c>
      <c r="C21" s="16" t="s">
        <v>102</v>
      </c>
      <c r="D21" s="16" t="s">
        <v>103</v>
      </c>
      <c r="E21" s="19" t="s">
        <v>104</v>
      </c>
      <c r="F21" s="16" t="s">
        <v>24</v>
      </c>
      <c r="G21" s="20" t="s">
        <v>32</v>
      </c>
      <c r="H21" s="20" t="s">
        <v>105</v>
      </c>
      <c r="I21" s="20" t="s">
        <v>106</v>
      </c>
      <c r="J21" s="20" t="s">
        <v>107</v>
      </c>
      <c r="K21" s="16">
        <f>L21+Q21</f>
        <v>541.637</v>
      </c>
      <c r="L21" s="16">
        <f>SUM(M21:P21)</f>
        <v>541.637</v>
      </c>
      <c r="M21" s="11">
        <v>160.56</v>
      </c>
      <c r="N21" s="11">
        <v>365.4368</v>
      </c>
      <c r="O21" s="11">
        <v>15.6402</v>
      </c>
      <c r="P21" s="11">
        <v>0</v>
      </c>
      <c r="Q21" s="16">
        <f>SUM(R21:U21)</f>
        <v>0</v>
      </c>
      <c r="R21" s="11">
        <v>0</v>
      </c>
      <c r="S21" s="11">
        <v>0</v>
      </c>
      <c r="T21" s="11">
        <v>0</v>
      </c>
      <c r="U21" s="11">
        <v>0</v>
      </c>
    </row>
    <row r="22" s="3" customFormat="1" ht="20" customHeight="1" spans="1:21">
      <c r="A22" s="11">
        <v>1</v>
      </c>
      <c r="B22" s="12" t="s">
        <v>108</v>
      </c>
      <c r="C22" s="13"/>
      <c r="D22" s="13"/>
      <c r="E22" s="14"/>
      <c r="F22" s="14"/>
      <c r="G22" s="11"/>
      <c r="H22" s="11"/>
      <c r="I22" s="26"/>
      <c r="J22" s="26"/>
      <c r="K22" s="11">
        <f t="shared" ref="K22:AF22" si="7">SUM(K21:K21)</f>
        <v>541.637</v>
      </c>
      <c r="L22" s="11">
        <f t="shared" si="7"/>
        <v>541.637</v>
      </c>
      <c r="M22" s="11">
        <f t="shared" si="7"/>
        <v>160.56</v>
      </c>
      <c r="N22" s="11">
        <f t="shared" si="7"/>
        <v>365.4368</v>
      </c>
      <c r="O22" s="11">
        <f t="shared" si="7"/>
        <v>15.6402</v>
      </c>
      <c r="P22" s="11">
        <f t="shared" si="7"/>
        <v>0</v>
      </c>
      <c r="Q22" s="11">
        <f t="shared" si="7"/>
        <v>0</v>
      </c>
      <c r="R22" s="11">
        <f t="shared" si="7"/>
        <v>0</v>
      </c>
      <c r="S22" s="11">
        <f t="shared" si="7"/>
        <v>0</v>
      </c>
      <c r="T22" s="11">
        <f t="shared" si="7"/>
        <v>0</v>
      </c>
      <c r="U22" s="11">
        <f t="shared" si="7"/>
        <v>0</v>
      </c>
    </row>
    <row r="23" s="3" customFormat="1" ht="36" customHeight="1" spans="1:21">
      <c r="A23" s="25">
        <v>1</v>
      </c>
      <c r="B23" s="21" t="s">
        <v>109</v>
      </c>
      <c r="C23" s="16" t="s">
        <v>110</v>
      </c>
      <c r="D23" s="16" t="s">
        <v>111</v>
      </c>
      <c r="E23" s="19" t="s">
        <v>112</v>
      </c>
      <c r="F23" s="16" t="s">
        <v>45</v>
      </c>
      <c r="G23" s="20" t="s">
        <v>61</v>
      </c>
      <c r="H23" s="20" t="s">
        <v>113</v>
      </c>
      <c r="I23" s="20" t="s">
        <v>114</v>
      </c>
      <c r="J23" s="20" t="s">
        <v>115</v>
      </c>
      <c r="K23" s="16">
        <f t="shared" ref="K23:K28" si="8">L23+Q23</f>
        <v>365.6238</v>
      </c>
      <c r="L23" s="16">
        <f t="shared" ref="L23:L28" si="9">SUM(M23:P23)</f>
        <v>365.6238</v>
      </c>
      <c r="M23" s="16">
        <v>365.6238</v>
      </c>
      <c r="N23" s="16">
        <v>0</v>
      </c>
      <c r="O23" s="16">
        <v>0</v>
      </c>
      <c r="P23" s="16">
        <v>0</v>
      </c>
      <c r="Q23" s="16">
        <f t="shared" ref="Q23:Q28" si="10">SUM(R23:U23)</f>
        <v>0</v>
      </c>
      <c r="R23" s="16">
        <v>0</v>
      </c>
      <c r="S23" s="16">
        <v>0</v>
      </c>
      <c r="T23" s="16">
        <v>0</v>
      </c>
      <c r="U23" s="16">
        <v>0</v>
      </c>
    </row>
    <row r="24" s="3" customFormat="1" ht="36" customHeight="1" spans="1:21">
      <c r="A24" s="26">
        <v>2</v>
      </c>
      <c r="B24" s="21" t="s">
        <v>116</v>
      </c>
      <c r="C24" s="16" t="s">
        <v>110</v>
      </c>
      <c r="D24" s="16" t="s">
        <v>117</v>
      </c>
      <c r="E24" s="17" t="s">
        <v>118</v>
      </c>
      <c r="F24" s="16" t="s">
        <v>24</v>
      </c>
      <c r="G24" s="16" t="s">
        <v>32</v>
      </c>
      <c r="H24" s="20" t="s">
        <v>119</v>
      </c>
      <c r="I24" s="20" t="s">
        <v>120</v>
      </c>
      <c r="J24" s="20" t="s">
        <v>121</v>
      </c>
      <c r="K24" s="16">
        <f t="shared" si="8"/>
        <v>116.2545</v>
      </c>
      <c r="L24" s="16">
        <f t="shared" si="9"/>
        <v>95.88</v>
      </c>
      <c r="M24" s="16">
        <v>95.88</v>
      </c>
      <c r="N24" s="16">
        <v>0</v>
      </c>
      <c r="O24" s="16">
        <v>0</v>
      </c>
      <c r="P24" s="16">
        <v>0</v>
      </c>
      <c r="Q24" s="16">
        <f t="shared" si="10"/>
        <v>20.3745</v>
      </c>
      <c r="R24" s="16">
        <v>0</v>
      </c>
      <c r="S24" s="16">
        <v>20.3745</v>
      </c>
      <c r="T24" s="16">
        <v>0</v>
      </c>
      <c r="U24" s="16">
        <v>0</v>
      </c>
    </row>
    <row r="25" s="3" customFormat="1" ht="36" customHeight="1" spans="1:21">
      <c r="A25" s="11">
        <v>3</v>
      </c>
      <c r="B25" s="16" t="s">
        <v>122</v>
      </c>
      <c r="C25" s="16" t="s">
        <v>110</v>
      </c>
      <c r="D25" s="16" t="s">
        <v>123</v>
      </c>
      <c r="E25" s="17" t="s">
        <v>124</v>
      </c>
      <c r="F25" s="16" t="s">
        <v>24</v>
      </c>
      <c r="G25" s="20" t="s">
        <v>32</v>
      </c>
      <c r="H25" s="20" t="s">
        <v>125</v>
      </c>
      <c r="I25" s="16" t="s">
        <v>126</v>
      </c>
      <c r="J25" s="16" t="s">
        <v>127</v>
      </c>
      <c r="K25" s="16">
        <f t="shared" si="8"/>
        <v>48.209</v>
      </c>
      <c r="L25" s="16">
        <f t="shared" si="9"/>
        <v>48.209</v>
      </c>
      <c r="M25" s="16">
        <v>0</v>
      </c>
      <c r="N25" s="16">
        <v>15.909</v>
      </c>
      <c r="O25" s="16">
        <v>0</v>
      </c>
      <c r="P25" s="16">
        <v>32.3</v>
      </c>
      <c r="Q25" s="16">
        <f t="shared" si="10"/>
        <v>0</v>
      </c>
      <c r="R25" s="16">
        <v>0</v>
      </c>
      <c r="S25" s="16">
        <v>0</v>
      </c>
      <c r="T25" s="16">
        <v>0</v>
      </c>
      <c r="U25" s="16">
        <v>0</v>
      </c>
    </row>
    <row r="26" s="3" customFormat="1" ht="24" customHeight="1" spans="1:21">
      <c r="A26" s="11">
        <v>3</v>
      </c>
      <c r="B26" s="12" t="s">
        <v>128</v>
      </c>
      <c r="C26" s="13"/>
      <c r="D26" s="13"/>
      <c r="E26" s="14"/>
      <c r="F26" s="14"/>
      <c r="G26" s="11"/>
      <c r="H26" s="11"/>
      <c r="I26" s="26"/>
      <c r="J26" s="26"/>
      <c r="K26" s="11">
        <f t="shared" ref="K26:AF26" si="11">SUM(K23:K25)</f>
        <v>530.0873</v>
      </c>
      <c r="L26" s="11">
        <f t="shared" si="11"/>
        <v>509.7128</v>
      </c>
      <c r="M26" s="11">
        <f t="shared" si="11"/>
        <v>461.5038</v>
      </c>
      <c r="N26" s="11">
        <f t="shared" si="11"/>
        <v>15.909</v>
      </c>
      <c r="O26" s="11">
        <f t="shared" si="11"/>
        <v>0</v>
      </c>
      <c r="P26" s="11">
        <f t="shared" si="11"/>
        <v>32.3</v>
      </c>
      <c r="Q26" s="11">
        <f t="shared" si="11"/>
        <v>20.3745</v>
      </c>
      <c r="R26" s="11">
        <f t="shared" si="11"/>
        <v>0</v>
      </c>
      <c r="S26" s="11">
        <f t="shared" si="11"/>
        <v>20.3745</v>
      </c>
      <c r="T26" s="11">
        <f t="shared" si="11"/>
        <v>0</v>
      </c>
      <c r="U26" s="11">
        <f t="shared" si="11"/>
        <v>0</v>
      </c>
    </row>
    <row r="27" s="3" customFormat="1" ht="42" customHeight="1" spans="1:21">
      <c r="A27" s="26">
        <v>1</v>
      </c>
      <c r="B27" s="27" t="s">
        <v>129</v>
      </c>
      <c r="C27" s="21" t="s">
        <v>130</v>
      </c>
      <c r="D27" s="16" t="s">
        <v>131</v>
      </c>
      <c r="E27" s="17" t="s">
        <v>132</v>
      </c>
      <c r="F27" s="16" t="s">
        <v>24</v>
      </c>
      <c r="G27" s="20" t="s">
        <v>32</v>
      </c>
      <c r="H27" s="20" t="s">
        <v>133</v>
      </c>
      <c r="I27" s="20" t="s">
        <v>134</v>
      </c>
      <c r="J27" s="20" t="s">
        <v>135</v>
      </c>
      <c r="K27" s="16">
        <f t="shared" si="8"/>
        <v>96.7</v>
      </c>
      <c r="L27" s="16">
        <f t="shared" si="9"/>
        <v>30</v>
      </c>
      <c r="M27" s="16">
        <v>30</v>
      </c>
      <c r="N27" s="16">
        <v>0</v>
      </c>
      <c r="O27" s="16">
        <v>0</v>
      </c>
      <c r="P27" s="16">
        <v>0</v>
      </c>
      <c r="Q27" s="16">
        <f t="shared" si="10"/>
        <v>66.7</v>
      </c>
      <c r="R27" s="16">
        <v>66.7</v>
      </c>
      <c r="S27" s="16">
        <v>0</v>
      </c>
      <c r="T27" s="16">
        <v>0</v>
      </c>
      <c r="U27" s="16">
        <v>0</v>
      </c>
    </row>
    <row r="28" s="3" customFormat="1" ht="42" customHeight="1" spans="1:21">
      <c r="A28" s="26">
        <v>2</v>
      </c>
      <c r="B28" s="16" t="s">
        <v>136</v>
      </c>
      <c r="C28" s="21" t="s">
        <v>130</v>
      </c>
      <c r="D28" s="16" t="s">
        <v>136</v>
      </c>
      <c r="E28" s="21" t="s">
        <v>137</v>
      </c>
      <c r="F28" s="16" t="s">
        <v>24</v>
      </c>
      <c r="G28" s="20" t="s">
        <v>130</v>
      </c>
      <c r="H28" s="20" t="s">
        <v>138</v>
      </c>
      <c r="I28" s="20" t="s">
        <v>139</v>
      </c>
      <c r="J28" s="20" t="s">
        <v>140</v>
      </c>
      <c r="K28" s="16">
        <f t="shared" si="8"/>
        <v>40.3558</v>
      </c>
      <c r="L28" s="16">
        <f t="shared" si="9"/>
        <v>40.3558</v>
      </c>
      <c r="M28" s="11"/>
      <c r="N28" s="11"/>
      <c r="O28" s="11"/>
      <c r="P28" s="11">
        <v>40.3558</v>
      </c>
      <c r="Q28" s="16">
        <f t="shared" si="10"/>
        <v>0</v>
      </c>
      <c r="R28" s="11"/>
      <c r="S28" s="11"/>
      <c r="T28" s="11"/>
      <c r="U28" s="11"/>
    </row>
    <row r="29" s="3" customFormat="1" ht="24" customHeight="1" spans="1:21">
      <c r="A29" s="11">
        <v>2</v>
      </c>
      <c r="B29" s="12" t="s">
        <v>141</v>
      </c>
      <c r="C29" s="13"/>
      <c r="D29" s="13"/>
      <c r="E29" s="14"/>
      <c r="F29" s="14"/>
      <c r="G29" s="11"/>
      <c r="H29" s="11"/>
      <c r="I29" s="26"/>
      <c r="J29" s="26"/>
      <c r="K29" s="11">
        <f t="shared" ref="K29:AF29" si="12">SUM(K27:K28)</f>
        <v>137.0558</v>
      </c>
      <c r="L29" s="11">
        <f t="shared" si="12"/>
        <v>70.3558</v>
      </c>
      <c r="M29" s="11">
        <f t="shared" si="12"/>
        <v>30</v>
      </c>
      <c r="N29" s="11">
        <f t="shared" si="12"/>
        <v>0</v>
      </c>
      <c r="O29" s="11">
        <f t="shared" si="12"/>
        <v>0</v>
      </c>
      <c r="P29" s="11">
        <f t="shared" si="12"/>
        <v>40.3558</v>
      </c>
      <c r="Q29" s="11">
        <f t="shared" si="12"/>
        <v>66.7</v>
      </c>
      <c r="R29" s="11">
        <f t="shared" si="12"/>
        <v>66.7</v>
      </c>
      <c r="S29" s="11">
        <f t="shared" si="12"/>
        <v>0</v>
      </c>
      <c r="T29" s="11">
        <f t="shared" si="12"/>
        <v>0</v>
      </c>
      <c r="U29" s="11">
        <f t="shared" si="12"/>
        <v>0</v>
      </c>
    </row>
    <row r="30" s="3" customFormat="1" ht="38" customHeight="1" spans="1:21">
      <c r="A30" s="11">
        <v>1</v>
      </c>
      <c r="B30" s="27" t="s">
        <v>142</v>
      </c>
      <c r="C30" s="28" t="s">
        <v>143</v>
      </c>
      <c r="D30" s="27" t="s">
        <v>144</v>
      </c>
      <c r="E30" s="17" t="s">
        <v>145</v>
      </c>
      <c r="F30" s="16" t="s">
        <v>24</v>
      </c>
      <c r="G30" s="16" t="s">
        <v>25</v>
      </c>
      <c r="H30" s="18" t="s">
        <v>146</v>
      </c>
      <c r="I30" s="20" t="s">
        <v>147</v>
      </c>
      <c r="J30" s="20" t="s">
        <v>148</v>
      </c>
      <c r="K30" s="16">
        <f t="shared" ref="K30:K35" si="13">L30+Q30</f>
        <v>778.425</v>
      </c>
      <c r="L30" s="16">
        <f t="shared" ref="L30:L35" si="14">SUM(M30:P30)</f>
        <v>778.425</v>
      </c>
      <c r="M30" s="16">
        <v>474.94</v>
      </c>
      <c r="N30" s="16">
        <v>303.485</v>
      </c>
      <c r="O30" s="16">
        <v>0</v>
      </c>
      <c r="P30" s="16">
        <v>0</v>
      </c>
      <c r="Q30" s="16">
        <f t="shared" ref="Q30:Q35" si="15">SUM(R30:U30)</f>
        <v>0</v>
      </c>
      <c r="R30" s="16">
        <v>0</v>
      </c>
      <c r="S30" s="16">
        <v>0</v>
      </c>
      <c r="T30" s="16">
        <v>0</v>
      </c>
      <c r="U30" s="16">
        <v>0</v>
      </c>
    </row>
    <row r="31" s="3" customFormat="1" ht="38" customHeight="1" spans="1:21">
      <c r="A31" s="11">
        <v>2</v>
      </c>
      <c r="B31" s="16" t="s">
        <v>149</v>
      </c>
      <c r="C31" s="16" t="s">
        <v>143</v>
      </c>
      <c r="D31" s="16" t="s">
        <v>150</v>
      </c>
      <c r="E31" s="17" t="s">
        <v>151</v>
      </c>
      <c r="F31" s="16" t="s">
        <v>24</v>
      </c>
      <c r="G31" s="20" t="s">
        <v>32</v>
      </c>
      <c r="H31" s="20" t="s">
        <v>152</v>
      </c>
      <c r="I31" s="20" t="s">
        <v>153</v>
      </c>
      <c r="J31" s="20" t="s">
        <v>154</v>
      </c>
      <c r="K31" s="16">
        <f t="shared" si="13"/>
        <v>86.04</v>
      </c>
      <c r="L31" s="16">
        <f t="shared" si="14"/>
        <v>86.04</v>
      </c>
      <c r="M31" s="16">
        <v>23.4</v>
      </c>
      <c r="N31" s="16">
        <v>0</v>
      </c>
      <c r="O31" s="16">
        <v>0</v>
      </c>
      <c r="P31" s="16">
        <v>62.64</v>
      </c>
      <c r="Q31" s="16">
        <f t="shared" si="15"/>
        <v>0</v>
      </c>
      <c r="R31" s="16">
        <v>0</v>
      </c>
      <c r="S31" s="16">
        <v>0</v>
      </c>
      <c r="T31" s="16">
        <v>0</v>
      </c>
      <c r="U31" s="16">
        <v>0</v>
      </c>
    </row>
    <row r="32" s="3" customFormat="1" ht="38" customHeight="1" spans="1:21">
      <c r="A32" s="26">
        <v>3</v>
      </c>
      <c r="B32" s="21" t="s">
        <v>155</v>
      </c>
      <c r="C32" s="16" t="s">
        <v>143</v>
      </c>
      <c r="D32" s="21" t="s">
        <v>156</v>
      </c>
      <c r="E32" s="20" t="s">
        <v>157</v>
      </c>
      <c r="F32" s="16" t="s">
        <v>24</v>
      </c>
      <c r="G32" s="20" t="s">
        <v>32</v>
      </c>
      <c r="H32" s="20" t="s">
        <v>158</v>
      </c>
      <c r="I32" s="20" t="s">
        <v>159</v>
      </c>
      <c r="J32" s="20" t="s">
        <v>160</v>
      </c>
      <c r="K32" s="16">
        <f t="shared" si="13"/>
        <v>388</v>
      </c>
      <c r="L32" s="16">
        <f t="shared" si="14"/>
        <v>388</v>
      </c>
      <c r="M32" s="16">
        <v>0</v>
      </c>
      <c r="N32" s="16">
        <v>119.34</v>
      </c>
      <c r="O32" s="16">
        <v>119.34</v>
      </c>
      <c r="P32" s="16">
        <v>149.32</v>
      </c>
      <c r="Q32" s="16">
        <f t="shared" si="15"/>
        <v>0</v>
      </c>
      <c r="R32" s="16">
        <v>0</v>
      </c>
      <c r="S32" s="16">
        <v>0</v>
      </c>
      <c r="T32" s="16">
        <v>0</v>
      </c>
      <c r="U32" s="16">
        <v>0</v>
      </c>
    </row>
    <row r="33" s="3" customFormat="1" ht="38" customHeight="1" spans="1:21">
      <c r="A33" s="11">
        <v>4</v>
      </c>
      <c r="B33" s="16" t="s">
        <v>161</v>
      </c>
      <c r="C33" s="16" t="s">
        <v>143</v>
      </c>
      <c r="D33" s="16" t="s">
        <v>161</v>
      </c>
      <c r="E33" s="20" t="s">
        <v>162</v>
      </c>
      <c r="F33" s="16" t="s">
        <v>24</v>
      </c>
      <c r="G33" s="20" t="s">
        <v>32</v>
      </c>
      <c r="H33" s="20" t="s">
        <v>152</v>
      </c>
      <c r="I33" s="41" t="s">
        <v>163</v>
      </c>
      <c r="J33" s="42" t="s">
        <v>164</v>
      </c>
      <c r="K33" s="43">
        <f t="shared" si="13"/>
        <v>566.8389</v>
      </c>
      <c r="L33" s="16">
        <f t="shared" si="14"/>
        <v>566.8389</v>
      </c>
      <c r="M33" s="11"/>
      <c r="N33" s="11"/>
      <c r="O33" s="11"/>
      <c r="P33" s="11">
        <v>566.8389</v>
      </c>
      <c r="Q33" s="16">
        <f t="shared" si="15"/>
        <v>0</v>
      </c>
      <c r="R33" s="11"/>
      <c r="S33" s="11"/>
      <c r="T33" s="11"/>
      <c r="U33" s="11"/>
    </row>
    <row r="34" s="3" customFormat="1" ht="38" customHeight="1" spans="1:21">
      <c r="A34" s="26">
        <v>5</v>
      </c>
      <c r="B34" s="29" t="s">
        <v>165</v>
      </c>
      <c r="C34" s="16" t="s">
        <v>143</v>
      </c>
      <c r="D34" s="27" t="s">
        <v>166</v>
      </c>
      <c r="E34" s="30" t="s">
        <v>167</v>
      </c>
      <c r="F34" s="28" t="s">
        <v>24</v>
      </c>
      <c r="G34" s="31" t="s">
        <v>32</v>
      </c>
      <c r="H34" s="31" t="s">
        <v>146</v>
      </c>
      <c r="I34" s="31" t="s">
        <v>147</v>
      </c>
      <c r="J34" s="31" t="s">
        <v>148</v>
      </c>
      <c r="K34" s="16">
        <f t="shared" si="13"/>
        <v>363.74</v>
      </c>
      <c r="L34" s="16">
        <f t="shared" si="14"/>
        <v>0</v>
      </c>
      <c r="M34" s="16">
        <v>0</v>
      </c>
      <c r="N34" s="16">
        <v>0</v>
      </c>
      <c r="O34" s="16">
        <v>0</v>
      </c>
      <c r="P34" s="16">
        <v>0</v>
      </c>
      <c r="Q34" s="16">
        <f t="shared" si="15"/>
        <v>363.74</v>
      </c>
      <c r="R34" s="16">
        <v>296.67</v>
      </c>
      <c r="S34" s="16">
        <v>67.07</v>
      </c>
      <c r="T34" s="16">
        <v>0</v>
      </c>
      <c r="U34" s="16">
        <v>0</v>
      </c>
    </row>
    <row r="35" s="3" customFormat="1" ht="38" customHeight="1" spans="1:21">
      <c r="A35" s="26">
        <v>6</v>
      </c>
      <c r="B35" s="32" t="s">
        <v>168</v>
      </c>
      <c r="C35" s="16" t="s">
        <v>143</v>
      </c>
      <c r="D35" s="16" t="s">
        <v>169</v>
      </c>
      <c r="E35" s="23" t="s">
        <v>170</v>
      </c>
      <c r="F35" s="16" t="s">
        <v>45</v>
      </c>
      <c r="G35" s="21" t="s">
        <v>171</v>
      </c>
      <c r="H35" s="20" t="s">
        <v>172</v>
      </c>
      <c r="I35" s="42" t="s">
        <v>173</v>
      </c>
      <c r="J35" s="42" t="s">
        <v>174</v>
      </c>
      <c r="K35" s="16">
        <f t="shared" si="13"/>
        <v>6</v>
      </c>
      <c r="L35" s="16">
        <f t="shared" si="14"/>
        <v>0</v>
      </c>
      <c r="M35" s="16"/>
      <c r="N35" s="16"/>
      <c r="O35" s="16"/>
      <c r="P35" s="16"/>
      <c r="Q35" s="16">
        <f t="shared" si="15"/>
        <v>6</v>
      </c>
      <c r="R35" s="16"/>
      <c r="S35" s="16">
        <v>6</v>
      </c>
      <c r="T35" s="16"/>
      <c r="U35" s="16"/>
    </row>
    <row r="36" s="3" customFormat="1" ht="24" customHeight="1" spans="1:21">
      <c r="A36" s="11">
        <v>6</v>
      </c>
      <c r="B36" s="12" t="s">
        <v>175</v>
      </c>
      <c r="C36" s="13"/>
      <c r="D36" s="13"/>
      <c r="E36" s="14"/>
      <c r="F36" s="14"/>
      <c r="G36" s="11"/>
      <c r="H36" s="11"/>
      <c r="I36" s="26"/>
      <c r="J36" s="26"/>
      <c r="K36" s="11">
        <f t="shared" ref="K36:AF36" si="16">SUM(K30:K35)</f>
        <v>2189.0439</v>
      </c>
      <c r="L36" s="11">
        <f t="shared" si="16"/>
        <v>1819.3039</v>
      </c>
      <c r="M36" s="11">
        <f t="shared" si="16"/>
        <v>498.34</v>
      </c>
      <c r="N36" s="11">
        <f t="shared" si="16"/>
        <v>422.825</v>
      </c>
      <c r="O36" s="11">
        <f t="shared" si="16"/>
        <v>119.34</v>
      </c>
      <c r="P36" s="11">
        <f t="shared" si="16"/>
        <v>778.7989</v>
      </c>
      <c r="Q36" s="11">
        <f t="shared" si="16"/>
        <v>369.74</v>
      </c>
      <c r="R36" s="11">
        <f t="shared" si="16"/>
        <v>296.67</v>
      </c>
      <c r="S36" s="11">
        <f t="shared" si="16"/>
        <v>73.07</v>
      </c>
      <c r="T36" s="11">
        <f t="shared" si="16"/>
        <v>0</v>
      </c>
      <c r="U36" s="11">
        <f t="shared" si="16"/>
        <v>0</v>
      </c>
    </row>
    <row r="37" s="3" customFormat="1" ht="35" customHeight="1" spans="1:21">
      <c r="A37" s="15">
        <v>1</v>
      </c>
      <c r="B37" s="33" t="s">
        <v>176</v>
      </c>
      <c r="C37" s="16" t="s">
        <v>177</v>
      </c>
      <c r="D37" s="33" t="s">
        <v>178</v>
      </c>
      <c r="E37" s="23" t="s">
        <v>179</v>
      </c>
      <c r="F37" s="16" t="s">
        <v>45</v>
      </c>
      <c r="G37" s="20" t="s">
        <v>61</v>
      </c>
      <c r="H37" s="20" t="s">
        <v>180</v>
      </c>
      <c r="I37" s="20" t="s">
        <v>181</v>
      </c>
      <c r="J37" s="20" t="s">
        <v>182</v>
      </c>
      <c r="K37" s="16">
        <f t="shared" ref="K37:K41" si="17">L37+Q37</f>
        <v>311.37</v>
      </c>
      <c r="L37" s="16">
        <f t="shared" ref="L37:L41" si="18">SUM(M37:P37)</f>
        <v>306.0035</v>
      </c>
      <c r="M37" s="11">
        <v>306.0035</v>
      </c>
      <c r="N37" s="11">
        <v>0</v>
      </c>
      <c r="O37" s="11">
        <v>0</v>
      </c>
      <c r="P37" s="16">
        <v>0</v>
      </c>
      <c r="Q37" s="16">
        <f t="shared" ref="Q37:Q41" si="19">SUM(R37:U37)</f>
        <v>5.3665</v>
      </c>
      <c r="R37" s="11">
        <v>5.3665</v>
      </c>
      <c r="S37" s="11">
        <v>0</v>
      </c>
      <c r="T37" s="11">
        <v>0</v>
      </c>
      <c r="U37" s="11">
        <v>0</v>
      </c>
    </row>
    <row r="38" s="3" customFormat="1" ht="24" customHeight="1" spans="1:21">
      <c r="A38" s="11">
        <v>1</v>
      </c>
      <c r="B38" s="12" t="s">
        <v>183</v>
      </c>
      <c r="C38" s="13"/>
      <c r="D38" s="13"/>
      <c r="E38" s="14"/>
      <c r="F38" s="14"/>
      <c r="G38" s="11"/>
      <c r="H38" s="11"/>
      <c r="I38" s="26"/>
      <c r="J38" s="26"/>
      <c r="K38" s="11">
        <v>311.37</v>
      </c>
      <c r="L38" s="11">
        <v>306.0035</v>
      </c>
      <c r="M38" s="11">
        <v>306.0035</v>
      </c>
      <c r="N38" s="11">
        <v>0</v>
      </c>
      <c r="O38" s="11">
        <v>0</v>
      </c>
      <c r="P38" s="11">
        <v>0</v>
      </c>
      <c r="Q38" s="11">
        <v>5.3665</v>
      </c>
      <c r="R38" s="11">
        <v>5.3665</v>
      </c>
      <c r="S38" s="11">
        <v>0</v>
      </c>
      <c r="T38" s="11">
        <v>0</v>
      </c>
      <c r="U38" s="11">
        <v>0</v>
      </c>
    </row>
    <row r="39" s="3" customFormat="1" ht="40" customHeight="1" spans="1:21">
      <c r="A39" s="26">
        <v>1</v>
      </c>
      <c r="B39" s="21" t="s">
        <v>184</v>
      </c>
      <c r="C39" s="16" t="s">
        <v>185</v>
      </c>
      <c r="D39" s="16" t="s">
        <v>186</v>
      </c>
      <c r="E39" s="20" t="s">
        <v>187</v>
      </c>
      <c r="F39" s="16" t="s">
        <v>24</v>
      </c>
      <c r="G39" s="16" t="s">
        <v>32</v>
      </c>
      <c r="H39" s="20" t="s">
        <v>188</v>
      </c>
      <c r="I39" s="20" t="s">
        <v>189</v>
      </c>
      <c r="J39" s="20" t="s">
        <v>190</v>
      </c>
      <c r="K39" s="16">
        <f t="shared" si="17"/>
        <v>242.5</v>
      </c>
      <c r="L39" s="16">
        <f t="shared" si="18"/>
        <v>242.5</v>
      </c>
      <c r="M39" s="16">
        <v>150</v>
      </c>
      <c r="N39" s="16">
        <v>92.5</v>
      </c>
      <c r="O39" s="16">
        <v>0</v>
      </c>
      <c r="P39" s="16">
        <v>0</v>
      </c>
      <c r="Q39" s="16">
        <f t="shared" si="19"/>
        <v>0</v>
      </c>
      <c r="R39" s="16">
        <v>0</v>
      </c>
      <c r="S39" s="16">
        <v>0</v>
      </c>
      <c r="T39" s="16">
        <v>0</v>
      </c>
      <c r="U39" s="16">
        <v>0</v>
      </c>
    </row>
    <row r="40" s="3" customFormat="1" ht="40" customHeight="1" spans="1:21">
      <c r="A40" s="26">
        <v>2</v>
      </c>
      <c r="B40" s="21" t="s">
        <v>191</v>
      </c>
      <c r="C40" s="28" t="s">
        <v>185</v>
      </c>
      <c r="D40" s="16" t="s">
        <v>192</v>
      </c>
      <c r="E40" s="20" t="s">
        <v>193</v>
      </c>
      <c r="F40" s="28" t="s">
        <v>24</v>
      </c>
      <c r="G40" s="31" t="s">
        <v>32</v>
      </c>
      <c r="H40" s="20" t="s">
        <v>188</v>
      </c>
      <c r="I40" s="42" t="s">
        <v>194</v>
      </c>
      <c r="J40" s="28" t="s">
        <v>195</v>
      </c>
      <c r="K40" s="16">
        <f t="shared" si="17"/>
        <v>191.09</v>
      </c>
      <c r="L40" s="16">
        <f t="shared" si="18"/>
        <v>191.09</v>
      </c>
      <c r="M40" s="16">
        <v>0</v>
      </c>
      <c r="N40" s="16">
        <v>191.09</v>
      </c>
      <c r="O40" s="16">
        <v>0</v>
      </c>
      <c r="P40" s="16">
        <v>0</v>
      </c>
      <c r="Q40" s="16">
        <f t="shared" si="19"/>
        <v>0</v>
      </c>
      <c r="R40" s="16">
        <v>0</v>
      </c>
      <c r="S40" s="16">
        <v>0</v>
      </c>
      <c r="T40" s="16">
        <v>0</v>
      </c>
      <c r="U40" s="16">
        <v>0</v>
      </c>
    </row>
    <row r="41" s="3" customFormat="1" ht="40" customHeight="1" spans="1:21">
      <c r="A41" s="26">
        <v>3</v>
      </c>
      <c r="B41" s="21" t="s">
        <v>196</v>
      </c>
      <c r="C41" s="16" t="s">
        <v>185</v>
      </c>
      <c r="D41" s="16" t="s">
        <v>169</v>
      </c>
      <c r="E41" s="23" t="s">
        <v>197</v>
      </c>
      <c r="F41" s="16" t="s">
        <v>45</v>
      </c>
      <c r="G41" s="21" t="s">
        <v>171</v>
      </c>
      <c r="H41" s="20" t="s">
        <v>198</v>
      </c>
      <c r="I41" s="42" t="s">
        <v>173</v>
      </c>
      <c r="J41" s="42" t="s">
        <v>174</v>
      </c>
      <c r="K41" s="43">
        <f t="shared" si="17"/>
        <v>29.070712</v>
      </c>
      <c r="L41" s="16">
        <f t="shared" si="18"/>
        <v>0</v>
      </c>
      <c r="M41" s="16"/>
      <c r="N41" s="16"/>
      <c r="O41" s="16"/>
      <c r="P41" s="16"/>
      <c r="Q41" s="16">
        <f t="shared" si="19"/>
        <v>29.070712</v>
      </c>
      <c r="R41" s="16"/>
      <c r="S41" s="16">
        <v>29.070712</v>
      </c>
      <c r="T41" s="16"/>
      <c r="U41" s="16"/>
    </row>
    <row r="42" s="3" customFormat="1" ht="24" customHeight="1" spans="1:21">
      <c r="A42" s="11">
        <v>3</v>
      </c>
      <c r="B42" s="12" t="s">
        <v>199</v>
      </c>
      <c r="C42" s="13"/>
      <c r="D42" s="13"/>
      <c r="E42" s="14"/>
      <c r="F42" s="14"/>
      <c r="G42" s="11"/>
      <c r="H42" s="11"/>
      <c r="I42" s="26"/>
      <c r="J42" s="26"/>
      <c r="K42" s="11">
        <f t="shared" ref="K42:AF42" si="20">SUM(K39:K41)</f>
        <v>462.660712</v>
      </c>
      <c r="L42" s="11">
        <f t="shared" si="20"/>
        <v>433.59</v>
      </c>
      <c r="M42" s="11">
        <f t="shared" si="20"/>
        <v>150</v>
      </c>
      <c r="N42" s="11">
        <f t="shared" si="20"/>
        <v>283.59</v>
      </c>
      <c r="O42" s="11">
        <f t="shared" si="20"/>
        <v>0</v>
      </c>
      <c r="P42" s="11">
        <f t="shared" si="20"/>
        <v>0</v>
      </c>
      <c r="Q42" s="11">
        <f t="shared" si="20"/>
        <v>29.070712</v>
      </c>
      <c r="R42" s="11">
        <f t="shared" si="20"/>
        <v>0</v>
      </c>
      <c r="S42" s="11">
        <f t="shared" si="20"/>
        <v>29.070712</v>
      </c>
      <c r="T42" s="11">
        <f t="shared" si="20"/>
        <v>0</v>
      </c>
      <c r="U42" s="11">
        <f t="shared" si="20"/>
        <v>0</v>
      </c>
    </row>
    <row r="43" s="3" customFormat="1" ht="36" customHeight="1" spans="1:21">
      <c r="A43" s="26">
        <v>1</v>
      </c>
      <c r="B43" s="21" t="s">
        <v>200</v>
      </c>
      <c r="C43" s="16" t="s">
        <v>201</v>
      </c>
      <c r="D43" s="16" t="s">
        <v>202</v>
      </c>
      <c r="E43" s="20" t="s">
        <v>203</v>
      </c>
      <c r="F43" s="16" t="s">
        <v>45</v>
      </c>
      <c r="G43" s="20" t="s">
        <v>61</v>
      </c>
      <c r="H43" s="20" t="s">
        <v>204</v>
      </c>
      <c r="I43" s="20" t="s">
        <v>205</v>
      </c>
      <c r="J43" s="20" t="s">
        <v>206</v>
      </c>
      <c r="K43" s="16">
        <f>L43+Q43</f>
        <v>486.152335</v>
      </c>
      <c r="L43" s="16">
        <f>SUM(M43:P43)</f>
        <v>486.152335</v>
      </c>
      <c r="M43" s="16">
        <v>486.152335</v>
      </c>
      <c r="N43" s="16">
        <v>0</v>
      </c>
      <c r="O43" s="16">
        <v>0</v>
      </c>
      <c r="P43" s="16">
        <v>0</v>
      </c>
      <c r="Q43" s="16">
        <f>SUM(R43:U43)</f>
        <v>0</v>
      </c>
      <c r="R43" s="16">
        <v>0</v>
      </c>
      <c r="S43" s="16">
        <v>0</v>
      </c>
      <c r="T43" s="16">
        <v>0</v>
      </c>
      <c r="U43" s="16">
        <v>0</v>
      </c>
    </row>
    <row r="44" s="3" customFormat="1" ht="36" customHeight="1" spans="1:21">
      <c r="A44" s="11">
        <v>2</v>
      </c>
      <c r="B44" s="16" t="s">
        <v>207</v>
      </c>
      <c r="C44" s="16" t="s">
        <v>201</v>
      </c>
      <c r="D44" s="16" t="s">
        <v>207</v>
      </c>
      <c r="E44" s="20" t="s">
        <v>162</v>
      </c>
      <c r="F44" s="16" t="s">
        <v>24</v>
      </c>
      <c r="G44" s="20" t="s">
        <v>208</v>
      </c>
      <c r="H44" s="20" t="s">
        <v>204</v>
      </c>
      <c r="I44" s="41" t="s">
        <v>209</v>
      </c>
      <c r="J44" s="42" t="s">
        <v>210</v>
      </c>
      <c r="K44" s="43">
        <f t="shared" ref="K44:K51" si="21">L44+Q44</f>
        <v>480.6866</v>
      </c>
      <c r="L44" s="16">
        <f t="shared" ref="L44:L51" si="22">SUM(M44:P44)</f>
        <v>480.6866</v>
      </c>
      <c r="M44" s="11"/>
      <c r="N44" s="11"/>
      <c r="O44" s="11"/>
      <c r="P44" s="44">
        <v>480.6866</v>
      </c>
      <c r="Q44" s="16">
        <f t="shared" ref="Q44:Q51" si="23">SUM(R44:U44)</f>
        <v>0</v>
      </c>
      <c r="R44" s="11"/>
      <c r="S44" s="11"/>
      <c r="T44" s="11"/>
      <c r="U44" s="11"/>
    </row>
    <row r="45" s="3" customFormat="1" ht="36" customHeight="1" spans="1:21">
      <c r="A45" s="11">
        <v>3</v>
      </c>
      <c r="B45" s="16" t="s">
        <v>211</v>
      </c>
      <c r="C45" s="16" t="s">
        <v>201</v>
      </c>
      <c r="D45" s="16" t="s">
        <v>212</v>
      </c>
      <c r="E45" s="20" t="s">
        <v>213</v>
      </c>
      <c r="F45" s="16" t="s">
        <v>24</v>
      </c>
      <c r="G45" s="20" t="s">
        <v>32</v>
      </c>
      <c r="H45" s="20" t="s">
        <v>214</v>
      </c>
      <c r="I45" s="40" t="s">
        <v>215</v>
      </c>
      <c r="J45" s="40" t="s">
        <v>216</v>
      </c>
      <c r="K45" s="16">
        <f t="shared" si="21"/>
        <v>157</v>
      </c>
      <c r="L45" s="16">
        <f t="shared" si="22"/>
        <v>157</v>
      </c>
      <c r="M45" s="11"/>
      <c r="N45" s="11">
        <v>157</v>
      </c>
      <c r="O45" s="11"/>
      <c r="P45" s="11"/>
      <c r="Q45" s="16">
        <f t="shared" si="23"/>
        <v>0</v>
      </c>
      <c r="R45" s="11"/>
      <c r="S45" s="11"/>
      <c r="T45" s="11"/>
      <c r="U45" s="11"/>
    </row>
    <row r="46" s="3" customFormat="1" ht="36" customHeight="1" spans="1:21">
      <c r="A46" s="26">
        <v>4</v>
      </c>
      <c r="B46" s="16" t="s">
        <v>217</v>
      </c>
      <c r="C46" s="16" t="s">
        <v>201</v>
      </c>
      <c r="D46" s="16" t="s">
        <v>218</v>
      </c>
      <c r="E46" s="20" t="s">
        <v>219</v>
      </c>
      <c r="F46" s="16" t="s">
        <v>45</v>
      </c>
      <c r="G46" s="16" t="s">
        <v>61</v>
      </c>
      <c r="H46" s="20" t="s">
        <v>220</v>
      </c>
      <c r="I46" s="20" t="s">
        <v>221</v>
      </c>
      <c r="J46" s="20" t="s">
        <v>222</v>
      </c>
      <c r="K46" s="16">
        <f t="shared" si="21"/>
        <v>28.965364</v>
      </c>
      <c r="L46" s="16">
        <f t="shared" si="22"/>
        <v>26</v>
      </c>
      <c r="M46" s="16">
        <v>26</v>
      </c>
      <c r="N46" s="16">
        <v>0</v>
      </c>
      <c r="O46" s="16">
        <v>0</v>
      </c>
      <c r="P46" s="16">
        <v>0</v>
      </c>
      <c r="Q46" s="16">
        <f t="shared" si="23"/>
        <v>2.965364</v>
      </c>
      <c r="R46" s="16">
        <v>2.965364</v>
      </c>
      <c r="S46" s="16">
        <v>0</v>
      </c>
      <c r="T46" s="16">
        <v>0</v>
      </c>
      <c r="U46" s="16">
        <v>0</v>
      </c>
    </row>
    <row r="47" s="3" customFormat="1" ht="36" customHeight="1" spans="1:21">
      <c r="A47" s="26">
        <v>5</v>
      </c>
      <c r="B47" s="21" t="s">
        <v>223</v>
      </c>
      <c r="C47" s="21" t="s">
        <v>201</v>
      </c>
      <c r="D47" s="16" t="s">
        <v>224</v>
      </c>
      <c r="E47" s="20" t="s">
        <v>225</v>
      </c>
      <c r="F47" s="28" t="s">
        <v>45</v>
      </c>
      <c r="G47" s="21" t="s">
        <v>171</v>
      </c>
      <c r="H47" s="20" t="s">
        <v>226</v>
      </c>
      <c r="I47" s="42" t="s">
        <v>173</v>
      </c>
      <c r="J47" s="42" t="s">
        <v>174</v>
      </c>
      <c r="K47" s="43">
        <f t="shared" si="21"/>
        <v>23.9539</v>
      </c>
      <c r="L47" s="16">
        <f t="shared" si="22"/>
        <v>0</v>
      </c>
      <c r="M47" s="11"/>
      <c r="N47" s="11"/>
      <c r="O47" s="11"/>
      <c r="P47" s="11"/>
      <c r="Q47" s="16">
        <f t="shared" si="23"/>
        <v>23.9539</v>
      </c>
      <c r="R47" s="11"/>
      <c r="S47" s="11">
        <v>23.9539</v>
      </c>
      <c r="T47" s="11"/>
      <c r="U47" s="11"/>
    </row>
    <row r="48" s="3" customFormat="1" ht="24" customHeight="1" spans="1:21">
      <c r="A48" s="11">
        <v>5</v>
      </c>
      <c r="B48" s="12" t="s">
        <v>227</v>
      </c>
      <c r="C48" s="13"/>
      <c r="D48" s="13"/>
      <c r="E48" s="14"/>
      <c r="F48" s="14"/>
      <c r="G48" s="11"/>
      <c r="H48" s="11"/>
      <c r="I48" s="26"/>
      <c r="J48" s="26"/>
      <c r="K48" s="11">
        <f t="shared" ref="K48:AF48" si="24">SUM(K43:K47)</f>
        <v>1176.758199</v>
      </c>
      <c r="L48" s="11">
        <f t="shared" si="24"/>
        <v>1149.838935</v>
      </c>
      <c r="M48" s="11">
        <f t="shared" si="24"/>
        <v>512.152335</v>
      </c>
      <c r="N48" s="11">
        <f t="shared" si="24"/>
        <v>157</v>
      </c>
      <c r="O48" s="11">
        <f t="shared" si="24"/>
        <v>0</v>
      </c>
      <c r="P48" s="11">
        <f t="shared" si="24"/>
        <v>480.6866</v>
      </c>
      <c r="Q48" s="11">
        <f t="shared" si="24"/>
        <v>26.919264</v>
      </c>
      <c r="R48" s="11">
        <f t="shared" si="24"/>
        <v>2.965364</v>
      </c>
      <c r="S48" s="11">
        <f t="shared" si="24"/>
        <v>23.9539</v>
      </c>
      <c r="T48" s="11">
        <f t="shared" si="24"/>
        <v>0</v>
      </c>
      <c r="U48" s="11">
        <f t="shared" si="24"/>
        <v>0</v>
      </c>
    </row>
    <row r="49" s="3" customFormat="1" ht="24" customHeight="1" spans="1:21">
      <c r="A49" s="26">
        <v>1</v>
      </c>
      <c r="B49" s="21" t="s">
        <v>228</v>
      </c>
      <c r="C49" s="16" t="s">
        <v>229</v>
      </c>
      <c r="D49" s="21" t="s">
        <v>230</v>
      </c>
      <c r="E49" s="20" t="s">
        <v>231</v>
      </c>
      <c r="F49" s="16" t="s">
        <v>24</v>
      </c>
      <c r="G49" s="20" t="s">
        <v>32</v>
      </c>
      <c r="H49" s="20" t="s">
        <v>232</v>
      </c>
      <c r="I49" s="20" t="s">
        <v>233</v>
      </c>
      <c r="J49" s="20" t="s">
        <v>234</v>
      </c>
      <c r="K49" s="16">
        <f t="shared" si="21"/>
        <v>444.195591</v>
      </c>
      <c r="L49" s="16">
        <f t="shared" si="22"/>
        <v>354.563591</v>
      </c>
      <c r="M49" s="16">
        <v>134.448</v>
      </c>
      <c r="N49" s="16">
        <v>19.76763</v>
      </c>
      <c r="O49" s="16">
        <v>114.68037</v>
      </c>
      <c r="P49" s="16">
        <v>85.667591</v>
      </c>
      <c r="Q49" s="16">
        <f t="shared" si="23"/>
        <v>89.632</v>
      </c>
      <c r="R49" s="16">
        <v>0</v>
      </c>
      <c r="S49" s="16">
        <v>89.632</v>
      </c>
      <c r="T49" s="16">
        <v>0</v>
      </c>
      <c r="U49" s="16">
        <v>0</v>
      </c>
    </row>
    <row r="50" s="3" customFormat="1" ht="29" customHeight="1" spans="1:21">
      <c r="A50" s="11">
        <v>2</v>
      </c>
      <c r="B50" s="21" t="s">
        <v>42</v>
      </c>
      <c r="C50" s="16" t="s">
        <v>229</v>
      </c>
      <c r="D50" s="16" t="s">
        <v>235</v>
      </c>
      <c r="E50" s="23" t="s">
        <v>236</v>
      </c>
      <c r="F50" s="16" t="s">
        <v>24</v>
      </c>
      <c r="G50" s="20" t="s">
        <v>32</v>
      </c>
      <c r="H50" s="20" t="s">
        <v>237</v>
      </c>
      <c r="I50" s="16" t="s">
        <v>238</v>
      </c>
      <c r="J50" s="16" t="s">
        <v>239</v>
      </c>
      <c r="K50" s="16">
        <f t="shared" si="21"/>
        <v>48.2672</v>
      </c>
      <c r="L50" s="16">
        <f t="shared" si="22"/>
        <v>48.2672</v>
      </c>
      <c r="M50" s="11"/>
      <c r="N50" s="11">
        <v>48.2672</v>
      </c>
      <c r="O50" s="11"/>
      <c r="P50" s="11"/>
      <c r="Q50" s="16">
        <f t="shared" si="23"/>
        <v>0</v>
      </c>
      <c r="R50" s="11"/>
      <c r="S50" s="11"/>
      <c r="T50" s="11"/>
      <c r="U50" s="11"/>
    </row>
    <row r="51" s="3" customFormat="1" ht="29" customHeight="1" spans="1:21">
      <c r="A51" s="11">
        <v>3</v>
      </c>
      <c r="B51" s="34" t="s">
        <v>240</v>
      </c>
      <c r="C51" s="16" t="s">
        <v>229</v>
      </c>
      <c r="D51" s="16" t="s">
        <v>241</v>
      </c>
      <c r="E51" s="20" t="s">
        <v>242</v>
      </c>
      <c r="F51" s="16" t="s">
        <v>24</v>
      </c>
      <c r="G51" s="20" t="s">
        <v>32</v>
      </c>
      <c r="H51" s="20" t="s">
        <v>237</v>
      </c>
      <c r="I51" s="42" t="s">
        <v>243</v>
      </c>
      <c r="J51" s="42" t="s">
        <v>244</v>
      </c>
      <c r="K51" s="16">
        <f t="shared" si="21"/>
        <v>575.82</v>
      </c>
      <c r="L51" s="16">
        <f t="shared" si="22"/>
        <v>575.82</v>
      </c>
      <c r="M51" s="11">
        <v>294</v>
      </c>
      <c r="N51" s="11"/>
      <c r="O51" s="11"/>
      <c r="P51" s="11">
        <v>281.82</v>
      </c>
      <c r="Q51" s="16">
        <f t="shared" si="23"/>
        <v>0</v>
      </c>
      <c r="R51" s="11"/>
      <c r="S51" s="11"/>
      <c r="T51" s="11"/>
      <c r="U51" s="11"/>
    </row>
    <row r="52" s="3" customFormat="1" ht="24" customHeight="1" spans="1:21">
      <c r="A52" s="11">
        <v>3</v>
      </c>
      <c r="B52" s="12" t="s">
        <v>245</v>
      </c>
      <c r="C52" s="13"/>
      <c r="D52" s="13"/>
      <c r="E52" s="14"/>
      <c r="F52" s="14"/>
      <c r="G52" s="11"/>
      <c r="H52" s="11"/>
      <c r="I52" s="26"/>
      <c r="J52" s="26"/>
      <c r="K52" s="11">
        <f t="shared" ref="K52:AF52" si="25">SUM(K49:K51)</f>
        <v>1068.282791</v>
      </c>
      <c r="L52" s="11">
        <f t="shared" si="25"/>
        <v>978.650791</v>
      </c>
      <c r="M52" s="11">
        <f t="shared" si="25"/>
        <v>428.448</v>
      </c>
      <c r="N52" s="11">
        <f t="shared" si="25"/>
        <v>68.03483</v>
      </c>
      <c r="O52" s="11">
        <f t="shared" si="25"/>
        <v>114.68037</v>
      </c>
      <c r="P52" s="11">
        <f t="shared" si="25"/>
        <v>367.487591</v>
      </c>
      <c r="Q52" s="11">
        <f t="shared" si="25"/>
        <v>89.632</v>
      </c>
      <c r="R52" s="11">
        <f t="shared" si="25"/>
        <v>0</v>
      </c>
      <c r="S52" s="11">
        <f t="shared" si="25"/>
        <v>89.632</v>
      </c>
      <c r="T52" s="11">
        <f t="shared" si="25"/>
        <v>0</v>
      </c>
      <c r="U52" s="11">
        <f t="shared" si="25"/>
        <v>0</v>
      </c>
    </row>
    <row r="53" s="3" customFormat="1" ht="37" customHeight="1" spans="1:21">
      <c r="A53" s="15">
        <v>1</v>
      </c>
      <c r="B53" s="33" t="s">
        <v>246</v>
      </c>
      <c r="C53" s="16" t="s">
        <v>247</v>
      </c>
      <c r="D53" s="33" t="s">
        <v>248</v>
      </c>
      <c r="E53" s="20" t="s">
        <v>249</v>
      </c>
      <c r="F53" s="16" t="s">
        <v>45</v>
      </c>
      <c r="G53" s="20" t="s">
        <v>61</v>
      </c>
      <c r="H53" s="20" t="s">
        <v>250</v>
      </c>
      <c r="I53" s="20" t="s">
        <v>251</v>
      </c>
      <c r="J53" s="20" t="s">
        <v>252</v>
      </c>
      <c r="K53" s="16">
        <f>L53+Q53</f>
        <v>288.26</v>
      </c>
      <c r="L53" s="16">
        <f>SUM(M53:P53)</f>
        <v>288.26</v>
      </c>
      <c r="M53" s="11">
        <v>0</v>
      </c>
      <c r="N53" s="11">
        <v>232</v>
      </c>
      <c r="O53" s="11">
        <v>0</v>
      </c>
      <c r="P53" s="11">
        <v>56.26</v>
      </c>
      <c r="Q53" s="16">
        <f>SUM(R53:U53)</f>
        <v>0</v>
      </c>
      <c r="R53" s="11">
        <v>0</v>
      </c>
      <c r="S53" s="11">
        <v>0</v>
      </c>
      <c r="T53" s="11">
        <v>0</v>
      </c>
      <c r="U53" s="11">
        <v>0</v>
      </c>
    </row>
    <row r="54" s="3" customFormat="1" ht="37" customHeight="1" spans="1:21">
      <c r="A54" s="15">
        <v>2</v>
      </c>
      <c r="B54" s="35" t="s">
        <v>253</v>
      </c>
      <c r="C54" s="16" t="s">
        <v>247</v>
      </c>
      <c r="D54" s="36" t="s">
        <v>254</v>
      </c>
      <c r="E54" s="20" t="s">
        <v>255</v>
      </c>
      <c r="F54" s="16" t="s">
        <v>24</v>
      </c>
      <c r="G54" s="20" t="s">
        <v>32</v>
      </c>
      <c r="H54" s="20" t="s">
        <v>256</v>
      </c>
      <c r="I54" s="45" t="s">
        <v>257</v>
      </c>
      <c r="J54" s="46" t="s">
        <v>258</v>
      </c>
      <c r="K54" s="16">
        <f>L54+Q54</f>
        <v>152.29</v>
      </c>
      <c r="L54" s="16">
        <f>SUM(M54:P54)</f>
        <v>152.29</v>
      </c>
      <c r="M54" s="11"/>
      <c r="N54" s="11"/>
      <c r="O54" s="11"/>
      <c r="P54" s="11">
        <v>152.29</v>
      </c>
      <c r="Q54" s="16">
        <f>SUM(R54:U54)</f>
        <v>0</v>
      </c>
      <c r="R54" s="11"/>
      <c r="S54" s="11"/>
      <c r="T54" s="11"/>
      <c r="U54" s="11"/>
    </row>
    <row r="55" s="3" customFormat="1" ht="37" customHeight="1" spans="1:21">
      <c r="A55" s="15">
        <v>3</v>
      </c>
      <c r="B55" s="35" t="s">
        <v>259</v>
      </c>
      <c r="C55" s="16" t="s">
        <v>247</v>
      </c>
      <c r="D55" s="16" t="s">
        <v>169</v>
      </c>
      <c r="E55" s="21" t="s">
        <v>260</v>
      </c>
      <c r="F55" s="16" t="s">
        <v>45</v>
      </c>
      <c r="G55" s="21" t="s">
        <v>171</v>
      </c>
      <c r="H55" s="20" t="s">
        <v>261</v>
      </c>
      <c r="I55" s="42" t="s">
        <v>173</v>
      </c>
      <c r="J55" s="42" t="s">
        <v>174</v>
      </c>
      <c r="K55" s="43">
        <f>L55+Q55</f>
        <v>64.02</v>
      </c>
      <c r="L55" s="16">
        <f>SUM(M55:P55)</f>
        <v>0</v>
      </c>
      <c r="M55" s="11"/>
      <c r="N55" s="11"/>
      <c r="O55" s="11"/>
      <c r="P55" s="11"/>
      <c r="Q55" s="16">
        <f>SUM(R55:U55)</f>
        <v>64.02</v>
      </c>
      <c r="R55" s="11">
        <v>41</v>
      </c>
      <c r="S55" s="11">
        <v>23.02</v>
      </c>
      <c r="T55" s="11"/>
      <c r="U55" s="11"/>
    </row>
    <row r="56" s="3" customFormat="1" ht="24" customHeight="1" spans="1:21">
      <c r="A56" s="11">
        <v>3</v>
      </c>
      <c r="B56" s="12" t="s">
        <v>262</v>
      </c>
      <c r="C56" s="13"/>
      <c r="D56" s="13"/>
      <c r="E56" s="14"/>
      <c r="F56" s="14"/>
      <c r="G56" s="16"/>
      <c r="H56" s="11"/>
      <c r="I56" s="26"/>
      <c r="J56" s="26"/>
      <c r="K56" s="11">
        <f t="shared" ref="K56:AF56" si="26">SUM(K53:K55)</f>
        <v>504.57</v>
      </c>
      <c r="L56" s="11">
        <f t="shared" si="26"/>
        <v>440.55</v>
      </c>
      <c r="M56" s="11">
        <f t="shared" si="26"/>
        <v>0</v>
      </c>
      <c r="N56" s="11">
        <f t="shared" si="26"/>
        <v>232</v>
      </c>
      <c r="O56" s="11">
        <f t="shared" si="26"/>
        <v>0</v>
      </c>
      <c r="P56" s="11">
        <f t="shared" si="26"/>
        <v>208.55</v>
      </c>
      <c r="Q56" s="11">
        <f t="shared" si="26"/>
        <v>64.02</v>
      </c>
      <c r="R56" s="11">
        <f t="shared" si="26"/>
        <v>41</v>
      </c>
      <c r="S56" s="11">
        <f t="shared" si="26"/>
        <v>23.02</v>
      </c>
      <c r="T56" s="11">
        <f t="shared" si="26"/>
        <v>0</v>
      </c>
      <c r="U56" s="11">
        <f t="shared" si="26"/>
        <v>0</v>
      </c>
    </row>
    <row r="57" s="3" customFormat="1" ht="44" customHeight="1" spans="1:21">
      <c r="A57" s="11">
        <v>1</v>
      </c>
      <c r="B57" s="16" t="s">
        <v>263</v>
      </c>
      <c r="C57" s="16" t="s">
        <v>264</v>
      </c>
      <c r="D57" s="16" t="s">
        <v>265</v>
      </c>
      <c r="E57" s="20" t="s">
        <v>266</v>
      </c>
      <c r="F57" s="16" t="s">
        <v>24</v>
      </c>
      <c r="G57" s="20" t="s">
        <v>32</v>
      </c>
      <c r="H57" s="20" t="s">
        <v>267</v>
      </c>
      <c r="I57" s="47" t="s">
        <v>268</v>
      </c>
      <c r="J57" s="20" t="s">
        <v>269</v>
      </c>
      <c r="K57" s="16">
        <f t="shared" ref="K57:K62" si="27">L57+Q57</f>
        <v>88.3034</v>
      </c>
      <c r="L57" s="16">
        <f t="shared" ref="L57:L62" si="28">SUM(M57:P57)</f>
        <v>88.3034</v>
      </c>
      <c r="M57" s="16">
        <v>0</v>
      </c>
      <c r="N57" s="16">
        <v>56.64</v>
      </c>
      <c r="O57" s="16">
        <v>0</v>
      </c>
      <c r="P57" s="16">
        <v>31.6634</v>
      </c>
      <c r="Q57" s="16">
        <f t="shared" ref="Q57:Q62" si="29">SUM(R57:U57)</f>
        <v>0</v>
      </c>
      <c r="R57" s="16">
        <v>0</v>
      </c>
      <c r="S57" s="16">
        <v>0</v>
      </c>
      <c r="T57" s="16">
        <v>0</v>
      </c>
      <c r="U57" s="16">
        <v>0</v>
      </c>
    </row>
    <row r="58" s="3" customFormat="1" ht="52" customHeight="1" spans="1:21">
      <c r="A58" s="11">
        <v>2</v>
      </c>
      <c r="B58" s="21" t="s">
        <v>270</v>
      </c>
      <c r="C58" s="16" t="s">
        <v>264</v>
      </c>
      <c r="D58" s="16" t="s">
        <v>271</v>
      </c>
      <c r="E58" s="20" t="s">
        <v>272</v>
      </c>
      <c r="F58" s="16" t="s">
        <v>45</v>
      </c>
      <c r="G58" s="20" t="s">
        <v>61</v>
      </c>
      <c r="H58" s="20" t="s">
        <v>273</v>
      </c>
      <c r="I58" s="47" t="s">
        <v>274</v>
      </c>
      <c r="J58" s="20" t="s">
        <v>275</v>
      </c>
      <c r="K58" s="16">
        <f t="shared" si="27"/>
        <v>221.4082</v>
      </c>
      <c r="L58" s="16">
        <f t="shared" si="28"/>
        <v>221.4082</v>
      </c>
      <c r="M58" s="16">
        <v>152.4082</v>
      </c>
      <c r="N58" s="16">
        <v>0</v>
      </c>
      <c r="O58" s="16">
        <v>0</v>
      </c>
      <c r="P58" s="16">
        <v>69</v>
      </c>
      <c r="Q58" s="16">
        <f t="shared" si="29"/>
        <v>0</v>
      </c>
      <c r="R58" s="16">
        <v>0</v>
      </c>
      <c r="S58" s="16">
        <v>0</v>
      </c>
      <c r="T58" s="16">
        <v>0</v>
      </c>
      <c r="U58" s="16">
        <v>0</v>
      </c>
    </row>
    <row r="59" s="3" customFormat="1" ht="35" customHeight="1" spans="1:21">
      <c r="A59" s="11">
        <v>3</v>
      </c>
      <c r="B59" s="21" t="s">
        <v>276</v>
      </c>
      <c r="C59" s="16" t="s">
        <v>264</v>
      </c>
      <c r="D59" s="16" t="s">
        <v>277</v>
      </c>
      <c r="E59" s="30" t="s">
        <v>278</v>
      </c>
      <c r="F59" s="28" t="s">
        <v>24</v>
      </c>
      <c r="G59" s="31" t="s">
        <v>32</v>
      </c>
      <c r="H59" s="31" t="s">
        <v>279</v>
      </c>
      <c r="I59" s="31" t="s">
        <v>280</v>
      </c>
      <c r="J59" s="31" t="s">
        <v>281</v>
      </c>
      <c r="K59" s="16">
        <f t="shared" si="27"/>
        <v>924.6172</v>
      </c>
      <c r="L59" s="16">
        <f t="shared" si="28"/>
        <v>285.186</v>
      </c>
      <c r="M59" s="16">
        <v>0</v>
      </c>
      <c r="N59" s="16">
        <v>285.186</v>
      </c>
      <c r="O59" s="16">
        <v>0</v>
      </c>
      <c r="P59" s="16">
        <v>0</v>
      </c>
      <c r="Q59" s="16">
        <f t="shared" si="29"/>
        <v>639.4312</v>
      </c>
      <c r="R59" s="16">
        <v>285.186</v>
      </c>
      <c r="S59" s="16">
        <v>354.2452</v>
      </c>
      <c r="T59" s="16">
        <v>0</v>
      </c>
      <c r="U59" s="16">
        <v>0</v>
      </c>
    </row>
    <row r="60" s="3" customFormat="1" ht="35" customHeight="1" spans="1:21">
      <c r="A60" s="11">
        <v>4</v>
      </c>
      <c r="B60" s="21" t="s">
        <v>282</v>
      </c>
      <c r="C60" s="16" t="s">
        <v>264</v>
      </c>
      <c r="D60" s="16" t="s">
        <v>283</v>
      </c>
      <c r="E60" s="28" t="s">
        <v>284</v>
      </c>
      <c r="F60" s="28" t="s">
        <v>24</v>
      </c>
      <c r="G60" s="31" t="s">
        <v>32</v>
      </c>
      <c r="H60" s="28" t="s">
        <v>285</v>
      </c>
      <c r="I60" s="28" t="s">
        <v>286</v>
      </c>
      <c r="J60" s="31" t="s">
        <v>287</v>
      </c>
      <c r="K60" s="16">
        <f t="shared" si="27"/>
        <v>47.885</v>
      </c>
      <c r="L60" s="16">
        <f t="shared" si="28"/>
        <v>0</v>
      </c>
      <c r="M60" s="16">
        <v>0</v>
      </c>
      <c r="N60" s="16">
        <v>0</v>
      </c>
      <c r="O60" s="16">
        <v>0</v>
      </c>
      <c r="P60" s="16">
        <v>0</v>
      </c>
      <c r="Q60" s="16">
        <f t="shared" si="29"/>
        <v>47.885</v>
      </c>
      <c r="R60" s="16">
        <v>47.885</v>
      </c>
      <c r="S60" s="16">
        <v>0</v>
      </c>
      <c r="T60" s="16">
        <v>0</v>
      </c>
      <c r="U60" s="16">
        <v>0</v>
      </c>
    </row>
    <row r="61" s="3" customFormat="1" ht="35" customHeight="1" spans="1:21">
      <c r="A61" s="11">
        <v>5</v>
      </c>
      <c r="B61" s="16" t="s">
        <v>288</v>
      </c>
      <c r="C61" s="16" t="s">
        <v>264</v>
      </c>
      <c r="D61" s="16" t="s">
        <v>289</v>
      </c>
      <c r="E61" s="21" t="s">
        <v>290</v>
      </c>
      <c r="F61" s="16" t="s">
        <v>24</v>
      </c>
      <c r="G61" s="20" t="s">
        <v>32</v>
      </c>
      <c r="H61" s="16" t="s">
        <v>291</v>
      </c>
      <c r="I61" s="20" t="s">
        <v>292</v>
      </c>
      <c r="J61" s="20" t="s">
        <v>293</v>
      </c>
      <c r="K61" s="16">
        <f t="shared" si="27"/>
        <v>668.3237</v>
      </c>
      <c r="L61" s="16">
        <f t="shared" si="28"/>
        <v>244.3237</v>
      </c>
      <c r="M61" s="16">
        <v>0</v>
      </c>
      <c r="N61" s="16">
        <v>0</v>
      </c>
      <c r="O61" s="16">
        <v>0</v>
      </c>
      <c r="P61" s="16">
        <v>244.3237</v>
      </c>
      <c r="Q61" s="16">
        <f t="shared" si="29"/>
        <v>424</v>
      </c>
      <c r="R61" s="16">
        <v>212</v>
      </c>
      <c r="S61" s="16">
        <v>212</v>
      </c>
      <c r="T61" s="16">
        <v>0</v>
      </c>
      <c r="U61" s="16">
        <v>0</v>
      </c>
    </row>
    <row r="62" s="3" customFormat="1" ht="35" customHeight="1" spans="1:21">
      <c r="A62" s="11">
        <v>6</v>
      </c>
      <c r="B62" s="21" t="s">
        <v>196</v>
      </c>
      <c r="C62" s="16" t="s">
        <v>264</v>
      </c>
      <c r="D62" s="16" t="s">
        <v>169</v>
      </c>
      <c r="E62" s="21" t="s">
        <v>294</v>
      </c>
      <c r="F62" s="16" t="s">
        <v>45</v>
      </c>
      <c r="G62" s="21" t="s">
        <v>171</v>
      </c>
      <c r="H62" s="20" t="s">
        <v>295</v>
      </c>
      <c r="I62" s="42" t="s">
        <v>173</v>
      </c>
      <c r="J62" s="42" t="s">
        <v>174</v>
      </c>
      <c r="K62" s="43">
        <f t="shared" si="27"/>
        <v>9.9807</v>
      </c>
      <c r="L62" s="16">
        <f t="shared" si="28"/>
        <v>0</v>
      </c>
      <c r="M62" s="16"/>
      <c r="N62" s="16"/>
      <c r="O62" s="16"/>
      <c r="P62" s="16"/>
      <c r="Q62" s="16">
        <f t="shared" si="29"/>
        <v>9.9807</v>
      </c>
      <c r="R62" s="16"/>
      <c r="S62" s="16">
        <v>9.9807</v>
      </c>
      <c r="T62" s="16"/>
      <c r="U62" s="16"/>
    </row>
    <row r="63" s="3" customFormat="1" ht="24" customHeight="1" spans="1:21">
      <c r="A63" s="11">
        <v>6</v>
      </c>
      <c r="B63" s="12" t="s">
        <v>296</v>
      </c>
      <c r="C63" s="13"/>
      <c r="D63" s="13"/>
      <c r="E63" s="14"/>
      <c r="F63" s="14"/>
      <c r="G63" s="11"/>
      <c r="H63" s="11"/>
      <c r="I63" s="26"/>
      <c r="J63" s="26"/>
      <c r="K63" s="11">
        <f t="shared" ref="K63:AF63" si="30">SUM(K57:K62)</f>
        <v>1960.5182</v>
      </c>
      <c r="L63" s="11">
        <f t="shared" si="30"/>
        <v>839.2213</v>
      </c>
      <c r="M63" s="11">
        <f t="shared" si="30"/>
        <v>152.4082</v>
      </c>
      <c r="N63" s="11">
        <f t="shared" si="30"/>
        <v>341.826</v>
      </c>
      <c r="O63" s="11">
        <f t="shared" si="30"/>
        <v>0</v>
      </c>
      <c r="P63" s="11">
        <f t="shared" si="30"/>
        <v>344.9871</v>
      </c>
      <c r="Q63" s="11">
        <f t="shared" si="30"/>
        <v>1121.2969</v>
      </c>
      <c r="R63" s="11">
        <f t="shared" si="30"/>
        <v>545.071</v>
      </c>
      <c r="S63" s="11">
        <f t="shared" si="30"/>
        <v>576.2259</v>
      </c>
      <c r="T63" s="11">
        <f t="shared" si="30"/>
        <v>0</v>
      </c>
      <c r="U63" s="11">
        <f t="shared" si="30"/>
        <v>0</v>
      </c>
    </row>
    <row r="64" s="3" customFormat="1" ht="35" customHeight="1" spans="1:21">
      <c r="A64" s="15">
        <v>1</v>
      </c>
      <c r="B64" s="37" t="s">
        <v>297</v>
      </c>
      <c r="C64" s="16" t="s">
        <v>298</v>
      </c>
      <c r="D64" s="33" t="s">
        <v>299</v>
      </c>
      <c r="E64" s="23" t="s">
        <v>300</v>
      </c>
      <c r="F64" s="16" t="s">
        <v>24</v>
      </c>
      <c r="G64" s="20" t="s">
        <v>32</v>
      </c>
      <c r="H64" s="20" t="s">
        <v>301</v>
      </c>
      <c r="I64" s="16" t="s">
        <v>302</v>
      </c>
      <c r="J64" s="16" t="s">
        <v>303</v>
      </c>
      <c r="K64" s="16">
        <f t="shared" ref="K64:K69" si="31">L64+Q64</f>
        <v>48.11976</v>
      </c>
      <c r="L64" s="16">
        <f t="shared" ref="L64:L69" si="32">SUM(M64:P64)</f>
        <v>48.11976</v>
      </c>
      <c r="M64" s="11">
        <v>0</v>
      </c>
      <c r="N64" s="11">
        <v>0</v>
      </c>
      <c r="O64" s="11">
        <v>0</v>
      </c>
      <c r="P64" s="11">
        <v>48.11976</v>
      </c>
      <c r="Q64" s="16">
        <f>SUM(R64:U64)</f>
        <v>0</v>
      </c>
      <c r="R64" s="11">
        <v>0</v>
      </c>
      <c r="S64" s="11">
        <v>0</v>
      </c>
      <c r="T64" s="11">
        <v>0</v>
      </c>
      <c r="U64" s="11">
        <v>0</v>
      </c>
    </row>
    <row r="65" s="3" customFormat="1" ht="24" customHeight="1" spans="1:21">
      <c r="A65" s="11">
        <v>1</v>
      </c>
      <c r="B65" s="12" t="s">
        <v>304</v>
      </c>
      <c r="C65" s="13"/>
      <c r="D65" s="13"/>
      <c r="E65" s="14"/>
      <c r="F65" s="14"/>
      <c r="G65" s="11"/>
      <c r="H65" s="11"/>
      <c r="I65" s="26"/>
      <c r="J65" s="26"/>
      <c r="K65" s="11">
        <f t="shared" ref="K65:AF65" si="33">SUM(K64:K64)</f>
        <v>48.11976</v>
      </c>
      <c r="L65" s="11">
        <f t="shared" si="33"/>
        <v>48.11976</v>
      </c>
      <c r="M65" s="11">
        <f t="shared" si="33"/>
        <v>0</v>
      </c>
      <c r="N65" s="11">
        <f t="shared" si="33"/>
        <v>0</v>
      </c>
      <c r="O65" s="11">
        <f t="shared" si="33"/>
        <v>0</v>
      </c>
      <c r="P65" s="11">
        <f t="shared" si="33"/>
        <v>48.11976</v>
      </c>
      <c r="Q65" s="11">
        <f t="shared" si="33"/>
        <v>0</v>
      </c>
      <c r="R65" s="11">
        <f t="shared" si="33"/>
        <v>0</v>
      </c>
      <c r="S65" s="11">
        <f t="shared" si="33"/>
        <v>0</v>
      </c>
      <c r="T65" s="11">
        <f t="shared" si="33"/>
        <v>0</v>
      </c>
      <c r="U65" s="11">
        <f t="shared" si="33"/>
        <v>0</v>
      </c>
    </row>
    <row r="66" s="3" customFormat="1" ht="34" customHeight="1" spans="1:21">
      <c r="A66" s="11">
        <v>1</v>
      </c>
      <c r="B66" s="27" t="s">
        <v>305</v>
      </c>
      <c r="C66" s="16" t="s">
        <v>306</v>
      </c>
      <c r="D66" s="27" t="s">
        <v>307</v>
      </c>
      <c r="E66" s="20" t="s">
        <v>308</v>
      </c>
      <c r="F66" s="16" t="s">
        <v>24</v>
      </c>
      <c r="G66" s="16" t="s">
        <v>32</v>
      </c>
      <c r="H66" s="20" t="s">
        <v>220</v>
      </c>
      <c r="I66" s="16" t="s">
        <v>309</v>
      </c>
      <c r="J66" s="45" t="s">
        <v>310</v>
      </c>
      <c r="K66" s="16">
        <f t="shared" si="31"/>
        <v>48.5</v>
      </c>
      <c r="L66" s="16">
        <f t="shared" si="32"/>
        <v>48.5</v>
      </c>
      <c r="M66" s="16">
        <v>0</v>
      </c>
      <c r="N66" s="16">
        <v>29.688</v>
      </c>
      <c r="O66" s="16">
        <v>0</v>
      </c>
      <c r="P66" s="16">
        <v>18.812</v>
      </c>
      <c r="Q66" s="16">
        <f t="shared" ref="Q66:Q69" si="34">SUM(R66:U66)</f>
        <v>0</v>
      </c>
      <c r="R66" s="16">
        <v>0</v>
      </c>
      <c r="S66" s="16">
        <v>0</v>
      </c>
      <c r="T66" s="16">
        <v>0</v>
      </c>
      <c r="U66" s="16">
        <v>0</v>
      </c>
    </row>
    <row r="67" s="3" customFormat="1" ht="43" customHeight="1" spans="1:21">
      <c r="A67" s="11">
        <v>2</v>
      </c>
      <c r="B67" s="27" t="s">
        <v>311</v>
      </c>
      <c r="C67" s="16" t="s">
        <v>306</v>
      </c>
      <c r="D67" s="27" t="s">
        <v>312</v>
      </c>
      <c r="E67" s="16" t="s">
        <v>313</v>
      </c>
      <c r="F67" s="16" t="s">
        <v>24</v>
      </c>
      <c r="G67" s="20" t="s">
        <v>32</v>
      </c>
      <c r="H67" s="20" t="s">
        <v>314</v>
      </c>
      <c r="I67" s="20" t="s">
        <v>315</v>
      </c>
      <c r="J67" s="20" t="s">
        <v>316</v>
      </c>
      <c r="K67" s="16">
        <f t="shared" si="31"/>
        <v>323.51343</v>
      </c>
      <c r="L67" s="16">
        <f t="shared" si="32"/>
        <v>223.32443</v>
      </c>
      <c r="M67" s="16">
        <v>0</v>
      </c>
      <c r="N67" s="16">
        <v>0</v>
      </c>
      <c r="O67" s="16">
        <v>0</v>
      </c>
      <c r="P67" s="16">
        <v>223.32443</v>
      </c>
      <c r="Q67" s="16">
        <f t="shared" si="34"/>
        <v>100.189</v>
      </c>
      <c r="R67" s="16">
        <v>100.189</v>
      </c>
      <c r="S67" s="16">
        <v>0</v>
      </c>
      <c r="T67" s="16">
        <v>0</v>
      </c>
      <c r="U67" s="16">
        <v>0</v>
      </c>
    </row>
    <row r="68" s="3" customFormat="1" ht="24" customHeight="1" spans="1:21">
      <c r="A68" s="11">
        <v>2</v>
      </c>
      <c r="B68" s="12" t="s">
        <v>317</v>
      </c>
      <c r="C68" s="13"/>
      <c r="D68" s="13"/>
      <c r="E68" s="14"/>
      <c r="F68" s="14"/>
      <c r="G68" s="11"/>
      <c r="H68" s="11"/>
      <c r="I68" s="26"/>
      <c r="J68" s="26"/>
      <c r="K68" s="11">
        <f t="shared" ref="K68:AF68" si="35">SUM(K66:K67)</f>
        <v>372.01343</v>
      </c>
      <c r="L68" s="11">
        <f t="shared" si="35"/>
        <v>271.82443</v>
      </c>
      <c r="M68" s="11">
        <f t="shared" si="35"/>
        <v>0</v>
      </c>
      <c r="N68" s="11">
        <f t="shared" si="35"/>
        <v>29.688</v>
      </c>
      <c r="O68" s="11">
        <f t="shared" si="35"/>
        <v>0</v>
      </c>
      <c r="P68" s="11">
        <f t="shared" si="35"/>
        <v>242.13643</v>
      </c>
      <c r="Q68" s="11">
        <f t="shared" si="35"/>
        <v>100.189</v>
      </c>
      <c r="R68" s="11">
        <f t="shared" si="35"/>
        <v>100.189</v>
      </c>
      <c r="S68" s="11">
        <f t="shared" si="35"/>
        <v>0</v>
      </c>
      <c r="T68" s="11">
        <f t="shared" si="35"/>
        <v>0</v>
      </c>
      <c r="U68" s="11">
        <f t="shared" si="35"/>
        <v>0</v>
      </c>
    </row>
    <row r="69" s="3" customFormat="1" ht="30" customHeight="1" spans="1:21">
      <c r="A69" s="11">
        <v>1</v>
      </c>
      <c r="B69" s="21" t="s">
        <v>318</v>
      </c>
      <c r="C69" s="16" t="s">
        <v>319</v>
      </c>
      <c r="D69" s="16" t="s">
        <v>320</v>
      </c>
      <c r="E69" s="23" t="s">
        <v>321</v>
      </c>
      <c r="F69" s="16" t="s">
        <v>24</v>
      </c>
      <c r="G69" s="20" t="s">
        <v>32</v>
      </c>
      <c r="H69" s="20" t="s">
        <v>322</v>
      </c>
      <c r="I69" s="20" t="s">
        <v>323</v>
      </c>
      <c r="J69" s="20" t="s">
        <v>324</v>
      </c>
      <c r="K69" s="16">
        <f t="shared" si="31"/>
        <v>48.472187</v>
      </c>
      <c r="L69" s="16">
        <f t="shared" si="32"/>
        <v>48.472187</v>
      </c>
      <c r="M69" s="11"/>
      <c r="N69" s="11">
        <v>48.472187</v>
      </c>
      <c r="O69" s="11"/>
      <c r="P69" s="11"/>
      <c r="Q69" s="16">
        <f t="shared" si="34"/>
        <v>0</v>
      </c>
      <c r="R69" s="11"/>
      <c r="S69" s="11"/>
      <c r="T69" s="11"/>
      <c r="U69" s="11"/>
    </row>
    <row r="70" s="3" customFormat="1" ht="30" customHeight="1" spans="1:21">
      <c r="A70" s="11">
        <v>2</v>
      </c>
      <c r="B70" s="16" t="s">
        <v>325</v>
      </c>
      <c r="C70" s="16" t="s">
        <v>319</v>
      </c>
      <c r="D70" s="16" t="s">
        <v>325</v>
      </c>
      <c r="E70" s="23" t="s">
        <v>326</v>
      </c>
      <c r="F70" s="16" t="s">
        <v>45</v>
      </c>
      <c r="G70" s="20" t="s">
        <v>319</v>
      </c>
      <c r="H70" s="20" t="s">
        <v>327</v>
      </c>
      <c r="I70" s="20" t="s">
        <v>328</v>
      </c>
      <c r="J70" s="20" t="s">
        <v>329</v>
      </c>
      <c r="K70" s="16">
        <f t="shared" ref="K70:K73" si="36">L70+Q70</f>
        <v>239.81</v>
      </c>
      <c r="L70" s="16">
        <f t="shared" ref="L70:L73" si="37">SUM(M70:P70)</f>
        <v>239.81</v>
      </c>
      <c r="M70" s="11"/>
      <c r="N70" s="11"/>
      <c r="O70" s="11"/>
      <c r="P70" s="11">
        <v>239.81</v>
      </c>
      <c r="Q70" s="16">
        <f t="shared" ref="Q70:Q73" si="38">SUM(R70:U70)</f>
        <v>0</v>
      </c>
      <c r="R70" s="11"/>
      <c r="S70" s="11"/>
      <c r="T70" s="11"/>
      <c r="U70" s="11"/>
    </row>
    <row r="71" s="3" customFormat="1" ht="30" customHeight="1" spans="1:21">
      <c r="A71" s="26">
        <v>3</v>
      </c>
      <c r="B71" s="21" t="s">
        <v>191</v>
      </c>
      <c r="C71" s="28" t="s">
        <v>319</v>
      </c>
      <c r="D71" s="16" t="s">
        <v>330</v>
      </c>
      <c r="E71" s="23" t="s">
        <v>331</v>
      </c>
      <c r="F71" s="28" t="s">
        <v>24</v>
      </c>
      <c r="G71" s="31" t="s">
        <v>32</v>
      </c>
      <c r="H71" s="31" t="s">
        <v>332</v>
      </c>
      <c r="I71" s="31" t="s">
        <v>333</v>
      </c>
      <c r="J71" s="31" t="s">
        <v>334</v>
      </c>
      <c r="K71" s="16">
        <f t="shared" si="36"/>
        <v>320.1</v>
      </c>
      <c r="L71" s="16">
        <f t="shared" si="37"/>
        <v>320.1</v>
      </c>
      <c r="M71" s="16">
        <v>0</v>
      </c>
      <c r="N71" s="16">
        <v>320.1</v>
      </c>
      <c r="O71" s="16">
        <v>0</v>
      </c>
      <c r="P71" s="16">
        <v>0</v>
      </c>
      <c r="Q71" s="16">
        <f t="shared" si="38"/>
        <v>0</v>
      </c>
      <c r="R71" s="16">
        <v>0</v>
      </c>
      <c r="S71" s="16">
        <v>0</v>
      </c>
      <c r="T71" s="16">
        <v>0</v>
      </c>
      <c r="U71" s="16">
        <v>0</v>
      </c>
    </row>
    <row r="72" s="3" customFormat="1" ht="24" customHeight="1" spans="1:21">
      <c r="A72" s="11">
        <v>3</v>
      </c>
      <c r="B72" s="12" t="s">
        <v>335</v>
      </c>
      <c r="C72" s="13"/>
      <c r="D72" s="13"/>
      <c r="E72" s="14"/>
      <c r="F72" s="14"/>
      <c r="G72" s="11"/>
      <c r="H72" s="11"/>
      <c r="I72" s="26"/>
      <c r="J72" s="26"/>
      <c r="K72" s="11">
        <f t="shared" ref="K72:AF72" si="39">SUM(K69:K71)</f>
        <v>608.382187</v>
      </c>
      <c r="L72" s="11">
        <f t="shared" si="39"/>
        <v>608.382187</v>
      </c>
      <c r="M72" s="11">
        <f t="shared" si="39"/>
        <v>0</v>
      </c>
      <c r="N72" s="11">
        <f t="shared" si="39"/>
        <v>368.572187</v>
      </c>
      <c r="O72" s="11">
        <f t="shared" si="39"/>
        <v>0</v>
      </c>
      <c r="P72" s="11">
        <f t="shared" si="39"/>
        <v>239.81</v>
      </c>
      <c r="Q72" s="11">
        <f t="shared" si="39"/>
        <v>0</v>
      </c>
      <c r="R72" s="11">
        <f t="shared" si="39"/>
        <v>0</v>
      </c>
      <c r="S72" s="11">
        <f t="shared" si="39"/>
        <v>0</v>
      </c>
      <c r="T72" s="11">
        <f t="shared" si="39"/>
        <v>0</v>
      </c>
      <c r="U72" s="11">
        <f t="shared" si="39"/>
        <v>0</v>
      </c>
    </row>
    <row r="73" s="3" customFormat="1" ht="51" customHeight="1" spans="1:21">
      <c r="A73" s="11">
        <v>1</v>
      </c>
      <c r="B73" s="21" t="s">
        <v>318</v>
      </c>
      <c r="C73" s="16" t="s">
        <v>336</v>
      </c>
      <c r="D73" s="16" t="s">
        <v>337</v>
      </c>
      <c r="E73" s="23" t="s">
        <v>338</v>
      </c>
      <c r="F73" s="16" t="s">
        <v>24</v>
      </c>
      <c r="G73" s="20" t="s">
        <v>32</v>
      </c>
      <c r="H73" s="20" t="s">
        <v>339</v>
      </c>
      <c r="I73" s="20" t="s">
        <v>340</v>
      </c>
      <c r="J73" s="20" t="s">
        <v>341</v>
      </c>
      <c r="K73" s="16">
        <f t="shared" si="36"/>
        <v>36.763</v>
      </c>
      <c r="L73" s="16">
        <f t="shared" si="37"/>
        <v>36.763</v>
      </c>
      <c r="M73" s="11"/>
      <c r="N73" s="11">
        <v>36.763</v>
      </c>
      <c r="O73" s="11"/>
      <c r="P73" s="11"/>
      <c r="Q73" s="16">
        <f t="shared" si="38"/>
        <v>0</v>
      </c>
      <c r="R73" s="11"/>
      <c r="S73" s="11"/>
      <c r="T73" s="11"/>
      <c r="U73" s="11"/>
    </row>
    <row r="74" s="3" customFormat="1" ht="56" customHeight="1" spans="1:21">
      <c r="A74" s="11">
        <v>2</v>
      </c>
      <c r="B74" s="16" t="s">
        <v>342</v>
      </c>
      <c r="C74" s="16" t="s">
        <v>336</v>
      </c>
      <c r="D74" s="16" t="s">
        <v>342</v>
      </c>
      <c r="E74" s="23" t="s">
        <v>343</v>
      </c>
      <c r="F74" s="16" t="s">
        <v>45</v>
      </c>
      <c r="G74" s="20" t="s">
        <v>61</v>
      </c>
      <c r="H74" s="20" t="s">
        <v>339</v>
      </c>
      <c r="I74" s="20" t="s">
        <v>344</v>
      </c>
      <c r="J74" s="20" t="s">
        <v>345</v>
      </c>
      <c r="K74" s="16">
        <f t="shared" ref="K74:K79" si="40">L74+Q74</f>
        <v>164.29628</v>
      </c>
      <c r="L74" s="16">
        <f t="shared" ref="L74:L79" si="41">SUM(M74:P74)</f>
        <v>164.29628</v>
      </c>
      <c r="M74" s="11"/>
      <c r="N74" s="11"/>
      <c r="O74" s="11"/>
      <c r="P74" s="11">
        <v>164.29628</v>
      </c>
      <c r="Q74" s="16">
        <f t="shared" ref="Q74:Q79" si="42">SUM(R74:U74)</f>
        <v>0</v>
      </c>
      <c r="R74" s="11"/>
      <c r="S74" s="11"/>
      <c r="T74" s="11"/>
      <c r="U74" s="11"/>
    </row>
    <row r="75" s="3" customFormat="1" ht="44" customHeight="1" spans="1:21">
      <c r="A75" s="26">
        <v>3</v>
      </c>
      <c r="B75" s="16" t="s">
        <v>346</v>
      </c>
      <c r="C75" s="16" t="s">
        <v>336</v>
      </c>
      <c r="D75" s="16" t="s">
        <v>346</v>
      </c>
      <c r="E75" s="23" t="s">
        <v>347</v>
      </c>
      <c r="F75" s="16" t="s">
        <v>45</v>
      </c>
      <c r="G75" s="20" t="s">
        <v>348</v>
      </c>
      <c r="H75" s="20" t="s">
        <v>349</v>
      </c>
      <c r="I75" s="20" t="s">
        <v>350</v>
      </c>
      <c r="J75" s="20" t="s">
        <v>351</v>
      </c>
      <c r="K75" s="16">
        <f t="shared" si="40"/>
        <v>1901.18</v>
      </c>
      <c r="L75" s="16">
        <f t="shared" si="41"/>
        <v>1901.18</v>
      </c>
      <c r="M75" s="16">
        <v>0</v>
      </c>
      <c r="N75" s="16">
        <v>0</v>
      </c>
      <c r="O75" s="16">
        <v>0</v>
      </c>
      <c r="P75" s="16">
        <v>1901.18</v>
      </c>
      <c r="Q75" s="16">
        <f t="shared" si="42"/>
        <v>0</v>
      </c>
      <c r="R75" s="16">
        <v>0</v>
      </c>
      <c r="S75" s="16">
        <v>0</v>
      </c>
      <c r="T75" s="16">
        <v>0</v>
      </c>
      <c r="U75" s="16">
        <v>0</v>
      </c>
    </row>
    <row r="76" s="3" customFormat="1" ht="44" customHeight="1" spans="1:21">
      <c r="A76" s="26">
        <v>4</v>
      </c>
      <c r="B76" s="16" t="s">
        <v>352</v>
      </c>
      <c r="C76" s="16" t="s">
        <v>336</v>
      </c>
      <c r="D76" s="16" t="s">
        <v>352</v>
      </c>
      <c r="E76" s="23" t="s">
        <v>353</v>
      </c>
      <c r="F76" s="14" t="s">
        <v>24</v>
      </c>
      <c r="G76" s="20" t="s">
        <v>32</v>
      </c>
      <c r="H76" s="20" t="s">
        <v>354</v>
      </c>
      <c r="I76" s="55" t="s">
        <v>355</v>
      </c>
      <c r="J76" s="55" t="s">
        <v>356</v>
      </c>
      <c r="K76" s="43">
        <f t="shared" si="40"/>
        <v>193.47</v>
      </c>
      <c r="L76" s="16">
        <f t="shared" si="41"/>
        <v>193.47</v>
      </c>
      <c r="M76" s="11"/>
      <c r="N76" s="11"/>
      <c r="O76" s="11"/>
      <c r="P76" s="11">
        <v>193.47</v>
      </c>
      <c r="Q76" s="16">
        <f t="shared" si="42"/>
        <v>0</v>
      </c>
      <c r="R76" s="11"/>
      <c r="S76" s="11"/>
      <c r="T76" s="11"/>
      <c r="U76" s="11"/>
    </row>
    <row r="77" s="3" customFormat="1" ht="24" customHeight="1" spans="1:21">
      <c r="A77" s="11">
        <v>4</v>
      </c>
      <c r="B77" s="12" t="s">
        <v>357</v>
      </c>
      <c r="C77" s="13"/>
      <c r="D77" s="13"/>
      <c r="E77" s="14"/>
      <c r="F77" s="14"/>
      <c r="G77" s="11"/>
      <c r="H77" s="11"/>
      <c r="I77" s="26"/>
      <c r="J77" s="26"/>
      <c r="K77" s="11">
        <f t="shared" ref="K77:AF77" si="43">SUM(K73:K76)</f>
        <v>2295.70928</v>
      </c>
      <c r="L77" s="11">
        <f t="shared" si="43"/>
        <v>2295.70928</v>
      </c>
      <c r="M77" s="11">
        <f t="shared" si="43"/>
        <v>0</v>
      </c>
      <c r="N77" s="11">
        <f t="shared" si="43"/>
        <v>36.763</v>
      </c>
      <c r="O77" s="11">
        <f t="shared" si="43"/>
        <v>0</v>
      </c>
      <c r="P77" s="11">
        <f t="shared" si="43"/>
        <v>2258.94628</v>
      </c>
      <c r="Q77" s="11">
        <f t="shared" si="43"/>
        <v>0</v>
      </c>
      <c r="R77" s="11">
        <f t="shared" si="43"/>
        <v>0</v>
      </c>
      <c r="S77" s="11">
        <f t="shared" si="43"/>
        <v>0</v>
      </c>
      <c r="T77" s="11">
        <f t="shared" si="43"/>
        <v>0</v>
      </c>
      <c r="U77" s="11">
        <f t="shared" si="43"/>
        <v>0</v>
      </c>
    </row>
    <row r="78" s="3" customFormat="1" ht="47" customHeight="1" spans="1:21">
      <c r="A78" s="11">
        <v>1</v>
      </c>
      <c r="B78" s="21" t="s">
        <v>79</v>
      </c>
      <c r="C78" s="16" t="s">
        <v>358</v>
      </c>
      <c r="D78" s="16" t="s">
        <v>359</v>
      </c>
      <c r="E78" s="23" t="s">
        <v>360</v>
      </c>
      <c r="F78" s="16" t="s">
        <v>24</v>
      </c>
      <c r="G78" s="20" t="s">
        <v>32</v>
      </c>
      <c r="H78" s="20" t="s">
        <v>361</v>
      </c>
      <c r="I78" s="16" t="s">
        <v>362</v>
      </c>
      <c r="J78" s="16" t="s">
        <v>363</v>
      </c>
      <c r="K78" s="16">
        <f t="shared" si="40"/>
        <v>49.6</v>
      </c>
      <c r="L78" s="16">
        <f t="shared" si="41"/>
        <v>49.6</v>
      </c>
      <c r="M78" s="11"/>
      <c r="N78" s="11"/>
      <c r="O78" s="11">
        <v>49.6</v>
      </c>
      <c r="P78" s="11"/>
      <c r="Q78" s="16">
        <f t="shared" si="42"/>
        <v>0</v>
      </c>
      <c r="R78" s="11"/>
      <c r="S78" s="11"/>
      <c r="T78" s="11"/>
      <c r="U78" s="11"/>
    </row>
    <row r="79" s="3" customFormat="1" ht="47" customHeight="1" spans="1:21">
      <c r="A79" s="26">
        <v>2</v>
      </c>
      <c r="B79" s="16" t="s">
        <v>364</v>
      </c>
      <c r="C79" s="16" t="s">
        <v>358</v>
      </c>
      <c r="D79" s="16" t="s">
        <v>364</v>
      </c>
      <c r="E79" s="23" t="s">
        <v>365</v>
      </c>
      <c r="F79" s="16" t="s">
        <v>45</v>
      </c>
      <c r="G79" s="20" t="s">
        <v>61</v>
      </c>
      <c r="H79" s="20" t="s">
        <v>366</v>
      </c>
      <c r="I79" s="20" t="s">
        <v>367</v>
      </c>
      <c r="J79" s="20" t="s">
        <v>368</v>
      </c>
      <c r="K79" s="16">
        <f t="shared" si="40"/>
        <v>775.624944</v>
      </c>
      <c r="L79" s="16">
        <f t="shared" si="41"/>
        <v>775.624944</v>
      </c>
      <c r="M79" s="16">
        <v>0</v>
      </c>
      <c r="N79" s="16">
        <v>0</v>
      </c>
      <c r="O79" s="16">
        <v>0</v>
      </c>
      <c r="P79" s="16">
        <v>775.624944</v>
      </c>
      <c r="Q79" s="16">
        <f t="shared" si="42"/>
        <v>0</v>
      </c>
      <c r="R79" s="16">
        <v>0</v>
      </c>
      <c r="S79" s="16">
        <v>0</v>
      </c>
      <c r="T79" s="16">
        <v>0</v>
      </c>
      <c r="U79" s="16">
        <v>0</v>
      </c>
    </row>
    <row r="80" s="3" customFormat="1" ht="24" customHeight="1" spans="1:21">
      <c r="A80" s="11">
        <v>2</v>
      </c>
      <c r="B80" s="12" t="s">
        <v>369</v>
      </c>
      <c r="C80" s="13"/>
      <c r="D80" s="13"/>
      <c r="E80" s="14"/>
      <c r="F80" s="14"/>
      <c r="G80" s="11"/>
      <c r="H80" s="11"/>
      <c r="I80" s="26"/>
      <c r="J80" s="26"/>
      <c r="K80" s="11">
        <f t="shared" ref="K80:AF80" si="44">SUM(K78:K79)</f>
        <v>825.224944</v>
      </c>
      <c r="L80" s="11">
        <f t="shared" si="44"/>
        <v>825.224944</v>
      </c>
      <c r="M80" s="11">
        <f t="shared" si="44"/>
        <v>0</v>
      </c>
      <c r="N80" s="11">
        <f t="shared" si="44"/>
        <v>0</v>
      </c>
      <c r="O80" s="11">
        <f t="shared" si="44"/>
        <v>49.6</v>
      </c>
      <c r="P80" s="11">
        <f t="shared" si="44"/>
        <v>775.624944</v>
      </c>
      <c r="Q80" s="11">
        <f t="shared" si="44"/>
        <v>0</v>
      </c>
      <c r="R80" s="11">
        <f t="shared" si="44"/>
        <v>0</v>
      </c>
      <c r="S80" s="11">
        <f t="shared" si="44"/>
        <v>0</v>
      </c>
      <c r="T80" s="11">
        <f t="shared" si="44"/>
        <v>0</v>
      </c>
      <c r="U80" s="11">
        <f t="shared" si="44"/>
        <v>0</v>
      </c>
    </row>
    <row r="81" s="3" customFormat="1" ht="24" customHeight="1" spans="1:21">
      <c r="A81" s="15">
        <v>1</v>
      </c>
      <c r="B81" s="21" t="s">
        <v>223</v>
      </c>
      <c r="C81" s="21" t="s">
        <v>370</v>
      </c>
      <c r="D81" s="16" t="s">
        <v>371</v>
      </c>
      <c r="E81" s="20" t="s">
        <v>372</v>
      </c>
      <c r="F81" s="28" t="s">
        <v>45</v>
      </c>
      <c r="G81" s="21" t="s">
        <v>171</v>
      </c>
      <c r="H81" s="20" t="s">
        <v>373</v>
      </c>
      <c r="I81" s="42" t="s">
        <v>173</v>
      </c>
      <c r="J81" s="42" t="s">
        <v>174</v>
      </c>
      <c r="K81" s="16">
        <f>L81+Q81</f>
        <v>0</v>
      </c>
      <c r="L81" s="16">
        <f>SUM(M81:P81)</f>
        <v>0</v>
      </c>
      <c r="M81" s="11"/>
      <c r="N81" s="11"/>
      <c r="O81" s="11"/>
      <c r="P81" s="11"/>
      <c r="Q81" s="16">
        <f>SUM(R81:U81)</f>
        <v>0</v>
      </c>
      <c r="R81" s="11"/>
      <c r="S81" s="11"/>
      <c r="T81" s="11"/>
      <c r="U81" s="11"/>
    </row>
    <row r="82" s="3" customFormat="1" ht="24" customHeight="1" spans="1:21">
      <c r="A82" s="15">
        <v>1</v>
      </c>
      <c r="B82" s="12" t="s">
        <v>374</v>
      </c>
      <c r="C82" s="13"/>
      <c r="D82" s="13"/>
      <c r="E82" s="14"/>
      <c r="F82" s="14"/>
      <c r="G82" s="11"/>
      <c r="H82" s="11"/>
      <c r="I82" s="26"/>
      <c r="J82" s="26"/>
      <c r="K82" s="11">
        <f t="shared" ref="K82:AF82" si="45">SUM(K81:K81)</f>
        <v>0</v>
      </c>
      <c r="L82" s="11">
        <f t="shared" si="45"/>
        <v>0</v>
      </c>
      <c r="M82" s="11">
        <f t="shared" si="45"/>
        <v>0</v>
      </c>
      <c r="N82" s="11">
        <f t="shared" si="45"/>
        <v>0</v>
      </c>
      <c r="O82" s="11">
        <f t="shared" si="45"/>
        <v>0</v>
      </c>
      <c r="P82" s="11">
        <f t="shared" si="45"/>
        <v>0</v>
      </c>
      <c r="Q82" s="11">
        <f t="shared" si="45"/>
        <v>0</v>
      </c>
      <c r="R82" s="11">
        <f t="shared" si="45"/>
        <v>0</v>
      </c>
      <c r="S82" s="11">
        <f t="shared" si="45"/>
        <v>0</v>
      </c>
      <c r="T82" s="11">
        <f t="shared" si="45"/>
        <v>0</v>
      </c>
      <c r="U82" s="11">
        <f t="shared" si="45"/>
        <v>0</v>
      </c>
    </row>
    <row r="83" s="3" customFormat="1" ht="24" customHeight="1" spans="1:21">
      <c r="A83" s="15">
        <v>1</v>
      </c>
      <c r="B83" s="16" t="s">
        <v>375</v>
      </c>
      <c r="C83" s="46" t="s">
        <v>376</v>
      </c>
      <c r="D83" s="16" t="s">
        <v>169</v>
      </c>
      <c r="E83" s="20" t="s">
        <v>377</v>
      </c>
      <c r="F83" s="16" t="s">
        <v>45</v>
      </c>
      <c r="G83" s="21" t="s">
        <v>171</v>
      </c>
      <c r="H83" s="20" t="s">
        <v>378</v>
      </c>
      <c r="I83" s="42" t="s">
        <v>173</v>
      </c>
      <c r="J83" s="42" t="s">
        <v>174</v>
      </c>
      <c r="K83" s="16">
        <f>L83+Q83</f>
        <v>0</v>
      </c>
      <c r="L83" s="16">
        <f>SUM(M83:P83)</f>
        <v>0</v>
      </c>
      <c r="M83" s="11"/>
      <c r="N83" s="11"/>
      <c r="O83" s="11"/>
      <c r="P83" s="11"/>
      <c r="Q83" s="16">
        <f>SUM(R83:U83)</f>
        <v>0</v>
      </c>
      <c r="R83" s="11"/>
      <c r="S83" s="11"/>
      <c r="T83" s="11"/>
      <c r="U83" s="11"/>
    </row>
    <row r="84" s="3" customFormat="1" ht="24" customHeight="1" spans="1:21">
      <c r="A84" s="15">
        <v>1</v>
      </c>
      <c r="B84" s="16" t="s">
        <v>379</v>
      </c>
      <c r="C84" s="16"/>
      <c r="D84" s="16"/>
      <c r="E84" s="16"/>
      <c r="F84" s="14"/>
      <c r="G84" s="11"/>
      <c r="H84" s="11"/>
      <c r="I84" s="56"/>
      <c r="J84" s="56"/>
      <c r="K84" s="11">
        <f t="shared" ref="K84:AF84" si="46">SUM(K83:K83)</f>
        <v>0</v>
      </c>
      <c r="L84" s="11">
        <f t="shared" si="46"/>
        <v>0</v>
      </c>
      <c r="M84" s="11">
        <f t="shared" si="46"/>
        <v>0</v>
      </c>
      <c r="N84" s="11">
        <f t="shared" si="46"/>
        <v>0</v>
      </c>
      <c r="O84" s="11">
        <f t="shared" si="46"/>
        <v>0</v>
      </c>
      <c r="P84" s="11">
        <f t="shared" si="46"/>
        <v>0</v>
      </c>
      <c r="Q84" s="11">
        <f t="shared" si="46"/>
        <v>0</v>
      </c>
      <c r="R84" s="11">
        <f t="shared" si="46"/>
        <v>0</v>
      </c>
      <c r="S84" s="11">
        <f t="shared" si="46"/>
        <v>0</v>
      </c>
      <c r="T84" s="11">
        <f t="shared" si="46"/>
        <v>0</v>
      </c>
      <c r="U84" s="11">
        <f t="shared" si="46"/>
        <v>0</v>
      </c>
    </row>
    <row r="85" s="4" customFormat="1" ht="26" customHeight="1" spans="1:21">
      <c r="A85" s="33">
        <v>1</v>
      </c>
      <c r="B85" s="48" t="s">
        <v>380</v>
      </c>
      <c r="C85" s="27" t="s">
        <v>381</v>
      </c>
      <c r="D85" s="49" t="s">
        <v>382</v>
      </c>
      <c r="E85" s="50" t="s">
        <v>383</v>
      </c>
      <c r="F85" s="16" t="s">
        <v>24</v>
      </c>
      <c r="G85" s="16" t="s">
        <v>384</v>
      </c>
      <c r="H85" s="16" t="s">
        <v>232</v>
      </c>
      <c r="I85" s="16" t="s">
        <v>385</v>
      </c>
      <c r="J85" s="16" t="s">
        <v>386</v>
      </c>
      <c r="K85" s="16">
        <f>L85+Q85</f>
        <v>360</v>
      </c>
      <c r="L85" s="16">
        <f>SUM(M85:P85)</f>
        <v>0</v>
      </c>
      <c r="M85" s="16">
        <v>0</v>
      </c>
      <c r="N85" s="16">
        <v>0</v>
      </c>
      <c r="O85" s="16">
        <v>0</v>
      </c>
      <c r="P85" s="16">
        <v>0</v>
      </c>
      <c r="Q85" s="16">
        <f>SUM(R85:U85)</f>
        <v>360</v>
      </c>
      <c r="R85" s="11"/>
      <c r="S85" s="11">
        <v>60</v>
      </c>
      <c r="T85" s="11"/>
      <c r="U85" s="11">
        <v>300</v>
      </c>
    </row>
    <row r="86" s="4" customFormat="1" ht="25" customHeight="1" spans="1:21">
      <c r="A86" s="16">
        <v>1</v>
      </c>
      <c r="B86" s="12" t="s">
        <v>387</v>
      </c>
      <c r="C86" s="13"/>
      <c r="D86" s="13"/>
      <c r="E86" s="14"/>
      <c r="F86" s="14"/>
      <c r="G86" s="16"/>
      <c r="H86" s="16"/>
      <c r="I86" s="16"/>
      <c r="J86" s="16"/>
      <c r="K86" s="16">
        <f t="shared" ref="K86:AF86" si="47">SUM(K85:K85)</f>
        <v>360</v>
      </c>
      <c r="L86" s="16">
        <f t="shared" si="47"/>
        <v>0</v>
      </c>
      <c r="M86" s="16">
        <f t="shared" si="47"/>
        <v>0</v>
      </c>
      <c r="N86" s="16">
        <f t="shared" si="47"/>
        <v>0</v>
      </c>
      <c r="O86" s="16">
        <f t="shared" si="47"/>
        <v>0</v>
      </c>
      <c r="P86" s="16">
        <f t="shared" si="47"/>
        <v>0</v>
      </c>
      <c r="Q86" s="16">
        <f t="shared" si="47"/>
        <v>360</v>
      </c>
      <c r="R86" s="16">
        <f t="shared" si="47"/>
        <v>0</v>
      </c>
      <c r="S86" s="16">
        <f t="shared" si="47"/>
        <v>60</v>
      </c>
      <c r="T86" s="16">
        <f t="shared" si="47"/>
        <v>0</v>
      </c>
      <c r="U86" s="16">
        <f t="shared" si="47"/>
        <v>300</v>
      </c>
    </row>
    <row r="87" s="4" customFormat="1" ht="25" customHeight="1" spans="1:21">
      <c r="A87" s="33">
        <v>1</v>
      </c>
      <c r="B87" s="21" t="s">
        <v>223</v>
      </c>
      <c r="C87" s="21" t="s">
        <v>388</v>
      </c>
      <c r="D87" s="16" t="s">
        <v>389</v>
      </c>
      <c r="E87" s="19" t="s">
        <v>383</v>
      </c>
      <c r="F87" s="16" t="s">
        <v>24</v>
      </c>
      <c r="G87" s="16" t="s">
        <v>384</v>
      </c>
      <c r="H87" s="16" t="s">
        <v>232</v>
      </c>
      <c r="I87" s="16" t="s">
        <v>385</v>
      </c>
      <c r="J87" s="16" t="s">
        <v>386</v>
      </c>
      <c r="K87" s="16">
        <f>L87+Q87</f>
        <v>604.15</v>
      </c>
      <c r="L87" s="16">
        <f>SUM(M87:P87)</f>
        <v>0</v>
      </c>
      <c r="M87" s="16"/>
      <c r="N87" s="16"/>
      <c r="O87" s="16"/>
      <c r="P87" s="16"/>
      <c r="Q87" s="16">
        <f>SUM(R87:U87)</f>
        <v>604.15</v>
      </c>
      <c r="R87" s="16"/>
      <c r="S87" s="16">
        <v>604.15</v>
      </c>
      <c r="T87" s="16"/>
      <c r="U87" s="16"/>
    </row>
    <row r="88" s="4" customFormat="1" ht="25" customHeight="1" spans="1:21">
      <c r="A88" s="33">
        <v>1</v>
      </c>
      <c r="B88" s="12" t="s">
        <v>390</v>
      </c>
      <c r="C88" s="13"/>
      <c r="D88" s="13"/>
      <c r="E88" s="14"/>
      <c r="F88" s="14"/>
      <c r="G88" s="16"/>
      <c r="H88" s="16"/>
      <c r="I88" s="16"/>
      <c r="J88" s="16"/>
      <c r="K88" s="16">
        <f t="shared" ref="K88:AF88" si="48">SUM(K87:K87)</f>
        <v>604.15</v>
      </c>
      <c r="L88" s="16">
        <f t="shared" si="48"/>
        <v>0</v>
      </c>
      <c r="M88" s="16">
        <f t="shared" si="48"/>
        <v>0</v>
      </c>
      <c r="N88" s="16">
        <f t="shared" si="48"/>
        <v>0</v>
      </c>
      <c r="O88" s="16">
        <f t="shared" si="48"/>
        <v>0</v>
      </c>
      <c r="P88" s="16">
        <f t="shared" si="48"/>
        <v>0</v>
      </c>
      <c r="Q88" s="16">
        <f t="shared" si="48"/>
        <v>604.15</v>
      </c>
      <c r="R88" s="16">
        <f t="shared" si="48"/>
        <v>0</v>
      </c>
      <c r="S88" s="16">
        <f t="shared" si="48"/>
        <v>604.15</v>
      </c>
      <c r="T88" s="16">
        <f t="shared" si="48"/>
        <v>0</v>
      </c>
      <c r="U88" s="16">
        <f t="shared" si="48"/>
        <v>0</v>
      </c>
    </row>
    <row r="89" s="4" customFormat="1" ht="25" customHeight="1" spans="1:21">
      <c r="A89" s="27">
        <v>1</v>
      </c>
      <c r="B89" s="27" t="s">
        <v>391</v>
      </c>
      <c r="C89" s="16" t="s">
        <v>392</v>
      </c>
      <c r="D89" s="16" t="s">
        <v>393</v>
      </c>
      <c r="E89" s="19" t="s">
        <v>394</v>
      </c>
      <c r="F89" s="16" t="s">
        <v>45</v>
      </c>
      <c r="G89" s="16" t="s">
        <v>392</v>
      </c>
      <c r="H89" s="16" t="s">
        <v>395</v>
      </c>
      <c r="I89" s="16" t="s">
        <v>396</v>
      </c>
      <c r="J89" s="16" t="s">
        <v>397</v>
      </c>
      <c r="K89" s="16">
        <f t="shared" ref="K89:K92" si="49">L89+Q89</f>
        <v>1420</v>
      </c>
      <c r="L89" s="16">
        <f t="shared" ref="L89:L92" si="50">SUM(M89:P89)</f>
        <v>0</v>
      </c>
      <c r="M89" s="16">
        <v>0</v>
      </c>
      <c r="N89" s="16">
        <v>0</v>
      </c>
      <c r="O89" s="16">
        <v>0</v>
      </c>
      <c r="P89" s="16">
        <v>0</v>
      </c>
      <c r="Q89" s="16">
        <f t="shared" ref="Q89:Q92" si="51">SUM(R89:U89)</f>
        <v>1420</v>
      </c>
      <c r="R89" s="16">
        <v>1420</v>
      </c>
      <c r="S89" s="16">
        <v>0</v>
      </c>
      <c r="T89" s="16">
        <v>0</v>
      </c>
      <c r="U89" s="16">
        <v>0</v>
      </c>
    </row>
    <row r="90" s="4" customFormat="1" ht="25" customHeight="1" spans="1:21">
      <c r="A90" s="27">
        <v>2</v>
      </c>
      <c r="B90" s="21" t="s">
        <v>398</v>
      </c>
      <c r="C90" s="16" t="s">
        <v>399</v>
      </c>
      <c r="D90" s="21" t="s">
        <v>398</v>
      </c>
      <c r="E90" s="20" t="s">
        <v>400</v>
      </c>
      <c r="F90" s="16" t="s">
        <v>45</v>
      </c>
      <c r="G90" s="20" t="s">
        <v>399</v>
      </c>
      <c r="H90" s="16" t="s">
        <v>401</v>
      </c>
      <c r="I90" s="20" t="s">
        <v>402</v>
      </c>
      <c r="J90" s="20" t="s">
        <v>403</v>
      </c>
      <c r="K90" s="16">
        <f t="shared" si="49"/>
        <v>597.26</v>
      </c>
      <c r="L90" s="16">
        <f t="shared" si="50"/>
        <v>597.26</v>
      </c>
      <c r="M90" s="16"/>
      <c r="N90" s="16"/>
      <c r="O90" s="16"/>
      <c r="P90" s="16">
        <v>597.26</v>
      </c>
      <c r="Q90" s="16">
        <f t="shared" si="51"/>
        <v>0</v>
      </c>
      <c r="R90" s="16"/>
      <c r="S90" s="16"/>
      <c r="T90" s="16"/>
      <c r="U90" s="16"/>
    </row>
    <row r="91" s="4" customFormat="1" ht="25" customHeight="1" spans="1:21">
      <c r="A91" s="16">
        <v>2</v>
      </c>
      <c r="B91" s="12" t="s">
        <v>404</v>
      </c>
      <c r="C91" s="13"/>
      <c r="D91" s="13"/>
      <c r="E91" s="14"/>
      <c r="F91" s="14"/>
      <c r="G91" s="16"/>
      <c r="H91" s="16"/>
      <c r="I91" s="16"/>
      <c r="J91" s="16"/>
      <c r="K91" s="16">
        <f t="shared" ref="K91:AF91" si="52">SUM(K89:K90)</f>
        <v>2017.26</v>
      </c>
      <c r="L91" s="16">
        <f t="shared" si="52"/>
        <v>597.26</v>
      </c>
      <c r="M91" s="16">
        <f t="shared" si="52"/>
        <v>0</v>
      </c>
      <c r="N91" s="16">
        <f t="shared" si="52"/>
        <v>0</v>
      </c>
      <c r="O91" s="16">
        <f t="shared" si="52"/>
        <v>0</v>
      </c>
      <c r="P91" s="16">
        <f t="shared" si="52"/>
        <v>597.26</v>
      </c>
      <c r="Q91" s="16">
        <f t="shared" si="52"/>
        <v>1420</v>
      </c>
      <c r="R91" s="16">
        <f t="shared" si="52"/>
        <v>1420</v>
      </c>
      <c r="S91" s="16">
        <f t="shared" si="52"/>
        <v>0</v>
      </c>
      <c r="T91" s="16">
        <f t="shared" si="52"/>
        <v>0</v>
      </c>
      <c r="U91" s="16">
        <f t="shared" si="52"/>
        <v>0</v>
      </c>
    </row>
    <row r="92" s="4" customFormat="1" ht="25" customHeight="1" spans="1:21">
      <c r="A92" s="49">
        <v>1</v>
      </c>
      <c r="B92" s="21" t="s">
        <v>405</v>
      </c>
      <c r="C92" s="51" t="s">
        <v>406</v>
      </c>
      <c r="D92" s="16" t="s">
        <v>407</v>
      </c>
      <c r="E92" s="19" t="s">
        <v>408</v>
      </c>
      <c r="F92" s="16" t="s">
        <v>409</v>
      </c>
      <c r="G92" s="16" t="s">
        <v>406</v>
      </c>
      <c r="H92" s="16" t="s">
        <v>410</v>
      </c>
      <c r="I92" s="16" t="s">
        <v>411</v>
      </c>
      <c r="J92" s="16" t="s">
        <v>412</v>
      </c>
      <c r="K92" s="16">
        <f t="shared" si="49"/>
        <v>534.15</v>
      </c>
      <c r="L92" s="16">
        <f t="shared" si="50"/>
        <v>264.15</v>
      </c>
      <c r="M92" s="16">
        <v>0</v>
      </c>
      <c r="N92" s="16">
        <v>260</v>
      </c>
      <c r="O92" s="16">
        <v>0</v>
      </c>
      <c r="P92" s="16">
        <v>4.15</v>
      </c>
      <c r="Q92" s="16">
        <f t="shared" si="51"/>
        <v>270</v>
      </c>
      <c r="R92" s="16">
        <v>0</v>
      </c>
      <c r="S92" s="16">
        <v>270</v>
      </c>
      <c r="T92" s="16">
        <v>0</v>
      </c>
      <c r="U92" s="16">
        <v>0</v>
      </c>
    </row>
    <row r="93" s="4" customFormat="1" ht="25" customHeight="1" spans="1:21">
      <c r="A93" s="49">
        <v>2</v>
      </c>
      <c r="B93" s="21" t="s">
        <v>405</v>
      </c>
      <c r="C93" s="16" t="s">
        <v>406</v>
      </c>
      <c r="D93" s="16" t="s">
        <v>407</v>
      </c>
      <c r="E93" s="17" t="s">
        <v>413</v>
      </c>
      <c r="F93" s="16" t="s">
        <v>414</v>
      </c>
      <c r="G93" s="16" t="s">
        <v>406</v>
      </c>
      <c r="H93" s="16" t="s">
        <v>410</v>
      </c>
      <c r="I93" s="16" t="s">
        <v>415</v>
      </c>
      <c r="J93" s="16" t="s">
        <v>416</v>
      </c>
      <c r="K93" s="16">
        <f t="shared" ref="K93:K96" si="53">L93+Q93</f>
        <v>194.6</v>
      </c>
      <c r="L93" s="16">
        <f t="shared" ref="L93:L96" si="54">SUM(M93:P93)</f>
        <v>119</v>
      </c>
      <c r="M93" s="16">
        <v>0</v>
      </c>
      <c r="N93" s="16">
        <v>40</v>
      </c>
      <c r="O93" s="16">
        <v>0</v>
      </c>
      <c r="P93" s="16">
        <v>79</v>
      </c>
      <c r="Q93" s="16">
        <f t="shared" ref="Q93:Q96" si="55">SUM(R93:U93)</f>
        <v>75.6</v>
      </c>
      <c r="R93" s="16">
        <v>0</v>
      </c>
      <c r="S93" s="16">
        <v>75.6</v>
      </c>
      <c r="T93" s="16">
        <v>0</v>
      </c>
      <c r="U93" s="16">
        <v>0</v>
      </c>
    </row>
    <row r="94" s="4" customFormat="1" ht="34" customHeight="1" spans="1:21">
      <c r="A94" s="27">
        <v>3</v>
      </c>
      <c r="B94" s="21" t="s">
        <v>417</v>
      </c>
      <c r="C94" s="16" t="s">
        <v>406</v>
      </c>
      <c r="D94" s="16" t="s">
        <v>418</v>
      </c>
      <c r="E94" s="19" t="s">
        <v>419</v>
      </c>
      <c r="F94" s="16" t="s">
        <v>420</v>
      </c>
      <c r="G94" s="16" t="s">
        <v>421</v>
      </c>
      <c r="H94" s="16" t="s">
        <v>422</v>
      </c>
      <c r="I94" s="20" t="s">
        <v>423</v>
      </c>
      <c r="J94" s="20" t="s">
        <v>424</v>
      </c>
      <c r="K94" s="16">
        <f t="shared" si="53"/>
        <v>1499.930855</v>
      </c>
      <c r="L94" s="16">
        <f t="shared" si="54"/>
        <v>1499.930855</v>
      </c>
      <c r="M94" s="16">
        <v>399.973111</v>
      </c>
      <c r="N94" s="16">
        <v>500</v>
      </c>
      <c r="O94" s="16">
        <v>391.696789</v>
      </c>
      <c r="P94" s="16">
        <v>208.260955</v>
      </c>
      <c r="Q94" s="16">
        <f t="shared" si="55"/>
        <v>0</v>
      </c>
      <c r="R94" s="16">
        <v>0</v>
      </c>
      <c r="S94" s="16">
        <v>0</v>
      </c>
      <c r="T94" s="16">
        <v>0</v>
      </c>
      <c r="U94" s="16">
        <v>0</v>
      </c>
    </row>
    <row r="95" s="4" customFormat="1" ht="25" customHeight="1" spans="1:21">
      <c r="A95" s="16">
        <v>3</v>
      </c>
      <c r="B95" s="12" t="s">
        <v>425</v>
      </c>
      <c r="C95" s="13"/>
      <c r="D95" s="13"/>
      <c r="E95" s="14"/>
      <c r="F95" s="14"/>
      <c r="G95" s="16"/>
      <c r="H95" s="16"/>
      <c r="I95" s="16"/>
      <c r="J95" s="16"/>
      <c r="K95" s="16">
        <f t="shared" ref="K95:AF95" si="56">SUM(K92:K94)</f>
        <v>2228.680855</v>
      </c>
      <c r="L95" s="16">
        <f t="shared" si="56"/>
        <v>1883.080855</v>
      </c>
      <c r="M95" s="16">
        <f t="shared" si="56"/>
        <v>399.973111</v>
      </c>
      <c r="N95" s="16">
        <f t="shared" si="56"/>
        <v>800</v>
      </c>
      <c r="O95" s="16">
        <f t="shared" si="56"/>
        <v>391.696789</v>
      </c>
      <c r="P95" s="16">
        <f t="shared" si="56"/>
        <v>291.410955</v>
      </c>
      <c r="Q95" s="16">
        <f t="shared" si="56"/>
        <v>345.6</v>
      </c>
      <c r="R95" s="16">
        <f t="shared" si="56"/>
        <v>0</v>
      </c>
      <c r="S95" s="16">
        <f t="shared" si="56"/>
        <v>345.6</v>
      </c>
      <c r="T95" s="16">
        <f t="shared" si="56"/>
        <v>0</v>
      </c>
      <c r="U95" s="16">
        <f t="shared" si="56"/>
        <v>0</v>
      </c>
    </row>
    <row r="96" s="4" customFormat="1" ht="25" customHeight="1" spans="1:21">
      <c r="A96" s="33">
        <v>1</v>
      </c>
      <c r="B96" s="33" t="s">
        <v>426</v>
      </c>
      <c r="C96" s="16" t="s">
        <v>427</v>
      </c>
      <c r="D96" s="33" t="s">
        <v>428</v>
      </c>
      <c r="E96" s="19" t="s">
        <v>429</v>
      </c>
      <c r="F96" s="16" t="s">
        <v>24</v>
      </c>
      <c r="G96" s="16" t="s">
        <v>427</v>
      </c>
      <c r="H96" s="16" t="s">
        <v>430</v>
      </c>
      <c r="I96" s="16" t="s">
        <v>431</v>
      </c>
      <c r="J96" s="16" t="s">
        <v>432</v>
      </c>
      <c r="K96" s="16">
        <f t="shared" si="53"/>
        <v>1948.72</v>
      </c>
      <c r="L96" s="16">
        <f t="shared" si="54"/>
        <v>1110</v>
      </c>
      <c r="M96" s="16">
        <v>1110</v>
      </c>
      <c r="N96" s="16">
        <v>0</v>
      </c>
      <c r="O96" s="16">
        <v>0</v>
      </c>
      <c r="P96" s="16">
        <v>0</v>
      </c>
      <c r="Q96" s="16">
        <f t="shared" si="55"/>
        <v>838.72</v>
      </c>
      <c r="R96" s="16">
        <v>838.72</v>
      </c>
      <c r="S96" s="16">
        <v>0</v>
      </c>
      <c r="T96" s="16">
        <v>0</v>
      </c>
      <c r="U96" s="16">
        <v>0</v>
      </c>
    </row>
    <row r="97" s="4" customFormat="1" ht="25" customHeight="1" spans="1:21">
      <c r="A97" s="16">
        <v>1</v>
      </c>
      <c r="B97" s="12" t="s">
        <v>433</v>
      </c>
      <c r="C97" s="13"/>
      <c r="D97" s="13"/>
      <c r="E97" s="14"/>
      <c r="F97" s="14"/>
      <c r="G97" s="16"/>
      <c r="H97" s="16"/>
      <c r="I97" s="16"/>
      <c r="J97" s="16"/>
      <c r="K97" s="16">
        <f t="shared" ref="K97:AF97" si="57">SUM(K96:K96)</f>
        <v>1948.72</v>
      </c>
      <c r="L97" s="16">
        <f t="shared" si="57"/>
        <v>1110</v>
      </c>
      <c r="M97" s="16">
        <f t="shared" si="57"/>
        <v>1110</v>
      </c>
      <c r="N97" s="16">
        <f t="shared" si="57"/>
        <v>0</v>
      </c>
      <c r="O97" s="16">
        <f t="shared" si="57"/>
        <v>0</v>
      </c>
      <c r="P97" s="16">
        <f t="shared" si="57"/>
        <v>0</v>
      </c>
      <c r="Q97" s="16">
        <f t="shared" si="57"/>
        <v>838.72</v>
      </c>
      <c r="R97" s="16">
        <f t="shared" si="57"/>
        <v>838.72</v>
      </c>
      <c r="S97" s="16">
        <f t="shared" si="57"/>
        <v>0</v>
      </c>
      <c r="T97" s="16">
        <f t="shared" si="57"/>
        <v>0</v>
      </c>
      <c r="U97" s="16">
        <f t="shared" si="57"/>
        <v>0</v>
      </c>
    </row>
    <row r="98" s="4" customFormat="1" ht="32" customHeight="1" spans="1:21">
      <c r="A98" s="11">
        <v>1</v>
      </c>
      <c r="B98" s="16" t="s">
        <v>211</v>
      </c>
      <c r="C98" s="16" t="s">
        <v>434</v>
      </c>
      <c r="D98" s="16" t="s">
        <v>435</v>
      </c>
      <c r="E98" s="16" t="s">
        <v>436</v>
      </c>
      <c r="F98" s="16" t="s">
        <v>437</v>
      </c>
      <c r="G98" s="16" t="s">
        <v>434</v>
      </c>
      <c r="H98" s="52" t="s">
        <v>410</v>
      </c>
      <c r="I98" s="16" t="s">
        <v>438</v>
      </c>
      <c r="J98" s="16" t="s">
        <v>439</v>
      </c>
      <c r="K98" s="16">
        <f>L98+Q98</f>
        <v>815.87357</v>
      </c>
      <c r="L98" s="16">
        <f>SUM(M98:P98)</f>
        <v>815.87357</v>
      </c>
      <c r="M98" s="16"/>
      <c r="N98" s="16">
        <v>815.87357</v>
      </c>
      <c r="O98" s="16"/>
      <c r="P98" s="16"/>
      <c r="Q98" s="16">
        <f>SUM(R98:U98)</f>
        <v>0</v>
      </c>
      <c r="R98" s="16"/>
      <c r="S98" s="16"/>
      <c r="T98" s="16"/>
      <c r="U98" s="16"/>
    </row>
    <row r="99" s="4" customFormat="1" ht="25" customHeight="1" spans="1:21">
      <c r="A99" s="16">
        <v>1</v>
      </c>
      <c r="B99" s="12" t="s">
        <v>440</v>
      </c>
      <c r="C99" s="13"/>
      <c r="D99" s="13"/>
      <c r="E99" s="14"/>
      <c r="F99" s="14"/>
      <c r="G99" s="16"/>
      <c r="H99" s="16"/>
      <c r="I99" s="16"/>
      <c r="J99" s="16"/>
      <c r="K99" s="16">
        <f t="shared" ref="K99:AF99" si="58">SUM(K98:K98)</f>
        <v>815.87357</v>
      </c>
      <c r="L99" s="16">
        <f t="shared" si="58"/>
        <v>815.87357</v>
      </c>
      <c r="M99" s="16">
        <f t="shared" si="58"/>
        <v>0</v>
      </c>
      <c r="N99" s="16">
        <f t="shared" si="58"/>
        <v>815.87357</v>
      </c>
      <c r="O99" s="16">
        <f t="shared" si="58"/>
        <v>0</v>
      </c>
      <c r="P99" s="16">
        <f t="shared" si="58"/>
        <v>0</v>
      </c>
      <c r="Q99" s="16">
        <f t="shared" si="58"/>
        <v>0</v>
      </c>
      <c r="R99" s="16">
        <f t="shared" si="58"/>
        <v>0</v>
      </c>
      <c r="S99" s="16">
        <f t="shared" si="58"/>
        <v>0</v>
      </c>
      <c r="T99" s="16">
        <f t="shared" si="58"/>
        <v>0</v>
      </c>
      <c r="U99" s="16">
        <f t="shared" si="58"/>
        <v>0</v>
      </c>
    </row>
    <row r="100" s="4" customFormat="1" ht="25" customHeight="1" spans="1:21">
      <c r="A100" s="16">
        <v>1</v>
      </c>
      <c r="B100" s="16" t="s">
        <v>441</v>
      </c>
      <c r="C100" s="16" t="s">
        <v>442</v>
      </c>
      <c r="D100" s="16" t="s">
        <v>443</v>
      </c>
      <c r="E100" s="19" t="s">
        <v>444</v>
      </c>
      <c r="F100" s="16" t="s">
        <v>45</v>
      </c>
      <c r="G100" s="16" t="s">
        <v>442</v>
      </c>
      <c r="H100" s="18" t="s">
        <v>445</v>
      </c>
      <c r="I100" s="16" t="s">
        <v>446</v>
      </c>
      <c r="J100" s="18" t="s">
        <v>447</v>
      </c>
      <c r="K100" s="16">
        <f>L100+Q100</f>
        <v>1752.9602</v>
      </c>
      <c r="L100" s="16">
        <f>SUM(M100:P100)</f>
        <v>1225.7916</v>
      </c>
      <c r="M100" s="16">
        <v>263.2314</v>
      </c>
      <c r="N100" s="16">
        <v>495</v>
      </c>
      <c r="O100" s="16">
        <v>0</v>
      </c>
      <c r="P100" s="16">
        <v>467.5602</v>
      </c>
      <c r="Q100" s="16">
        <f>SUM(R100:U100)</f>
        <v>527.1686</v>
      </c>
      <c r="R100" s="16">
        <v>527.1686</v>
      </c>
      <c r="S100" s="16">
        <v>0</v>
      </c>
      <c r="T100" s="16">
        <v>0</v>
      </c>
      <c r="U100" s="16">
        <v>0</v>
      </c>
    </row>
    <row r="101" s="4" customFormat="1" ht="31" customHeight="1" spans="1:21">
      <c r="A101" s="16">
        <v>2</v>
      </c>
      <c r="B101" s="16" t="s">
        <v>448</v>
      </c>
      <c r="C101" s="16" t="s">
        <v>442</v>
      </c>
      <c r="D101" s="16" t="s">
        <v>449</v>
      </c>
      <c r="E101" s="14" t="s">
        <v>450</v>
      </c>
      <c r="F101" s="16" t="s">
        <v>414</v>
      </c>
      <c r="G101" s="16" t="s">
        <v>442</v>
      </c>
      <c r="H101" s="20" t="s">
        <v>445</v>
      </c>
      <c r="I101" s="20" t="s">
        <v>451</v>
      </c>
      <c r="J101" s="20" t="s">
        <v>452</v>
      </c>
      <c r="K101" s="16">
        <f t="shared" ref="K101:K104" si="59">L101+Q101</f>
        <v>1179.99</v>
      </c>
      <c r="L101" s="16">
        <f t="shared" ref="L101:L104" si="60">SUM(M101:P101)</f>
        <v>916.78</v>
      </c>
      <c r="M101" s="16">
        <v>0</v>
      </c>
      <c r="N101" s="16">
        <v>0</v>
      </c>
      <c r="O101" s="16">
        <v>0</v>
      </c>
      <c r="P101" s="16">
        <v>916.78</v>
      </c>
      <c r="Q101" s="16">
        <f>SUM(R101:U101)</f>
        <v>263.21</v>
      </c>
      <c r="R101" s="16">
        <v>0</v>
      </c>
      <c r="S101" s="16">
        <v>263.21</v>
      </c>
      <c r="T101" s="16">
        <v>0</v>
      </c>
      <c r="U101" s="16">
        <v>0</v>
      </c>
    </row>
    <row r="102" s="4" customFormat="1" ht="35" customHeight="1" spans="1:21">
      <c r="A102" s="16">
        <v>3</v>
      </c>
      <c r="B102" s="16" t="s">
        <v>453</v>
      </c>
      <c r="C102" s="16" t="s">
        <v>442</v>
      </c>
      <c r="D102" s="16" t="s">
        <v>454</v>
      </c>
      <c r="E102" s="19" t="s">
        <v>455</v>
      </c>
      <c r="F102" s="16" t="s">
        <v>24</v>
      </c>
      <c r="G102" s="16" t="s">
        <v>442</v>
      </c>
      <c r="H102" s="20" t="s">
        <v>445</v>
      </c>
      <c r="I102" s="20" t="s">
        <v>456</v>
      </c>
      <c r="J102" s="20" t="s">
        <v>457</v>
      </c>
      <c r="K102" s="16">
        <f t="shared" si="59"/>
        <v>649.9326</v>
      </c>
      <c r="L102" s="16">
        <f t="shared" si="60"/>
        <v>649.9326</v>
      </c>
      <c r="M102" s="16">
        <v>227.9326</v>
      </c>
      <c r="N102" s="16">
        <v>0</v>
      </c>
      <c r="O102" s="16">
        <v>0</v>
      </c>
      <c r="P102" s="16">
        <v>422</v>
      </c>
      <c r="Q102" s="16">
        <f>SUM(R102:U102)</f>
        <v>0</v>
      </c>
      <c r="R102" s="16">
        <v>0</v>
      </c>
      <c r="S102" s="16">
        <v>0</v>
      </c>
      <c r="T102" s="16">
        <v>0</v>
      </c>
      <c r="U102" s="16">
        <v>0</v>
      </c>
    </row>
    <row r="103" s="4" customFormat="1" ht="25" customHeight="1" spans="1:21">
      <c r="A103" s="16">
        <v>3</v>
      </c>
      <c r="B103" s="12" t="s">
        <v>458</v>
      </c>
      <c r="C103" s="13"/>
      <c r="D103" s="13"/>
      <c r="E103" s="14"/>
      <c r="F103" s="14"/>
      <c r="G103" s="16"/>
      <c r="H103" s="16"/>
      <c r="I103" s="16"/>
      <c r="J103" s="16"/>
      <c r="K103" s="16">
        <f t="shared" ref="K103:AF103" si="61">SUM(K100:K102)</f>
        <v>3582.8828</v>
      </c>
      <c r="L103" s="16">
        <f t="shared" si="61"/>
        <v>2792.5042</v>
      </c>
      <c r="M103" s="16">
        <f t="shared" si="61"/>
        <v>491.164</v>
      </c>
      <c r="N103" s="16">
        <f t="shared" si="61"/>
        <v>495</v>
      </c>
      <c r="O103" s="16">
        <f t="shared" si="61"/>
        <v>0</v>
      </c>
      <c r="P103" s="16">
        <f t="shared" si="61"/>
        <v>1806.3402</v>
      </c>
      <c r="Q103" s="16">
        <f t="shared" si="61"/>
        <v>790.3786</v>
      </c>
      <c r="R103" s="16">
        <f t="shared" si="61"/>
        <v>527.1686</v>
      </c>
      <c r="S103" s="16">
        <f t="shared" si="61"/>
        <v>263.21</v>
      </c>
      <c r="T103" s="16">
        <f t="shared" si="61"/>
        <v>0</v>
      </c>
      <c r="U103" s="16">
        <f t="shared" si="61"/>
        <v>0</v>
      </c>
    </row>
    <row r="104" s="4" customFormat="1" ht="39" customHeight="1" spans="1:21">
      <c r="A104" s="33">
        <v>1</v>
      </c>
      <c r="B104" s="16" t="s">
        <v>459</v>
      </c>
      <c r="C104" s="16" t="s">
        <v>460</v>
      </c>
      <c r="D104" s="16" t="s">
        <v>461</v>
      </c>
      <c r="E104" s="14" t="s">
        <v>462</v>
      </c>
      <c r="F104" s="16" t="s">
        <v>45</v>
      </c>
      <c r="G104" s="20" t="s">
        <v>463</v>
      </c>
      <c r="H104" s="18" t="s">
        <v>464</v>
      </c>
      <c r="I104" s="20" t="s">
        <v>465</v>
      </c>
      <c r="J104" s="20" t="s">
        <v>466</v>
      </c>
      <c r="K104" s="16">
        <f t="shared" si="59"/>
        <v>197.76</v>
      </c>
      <c r="L104" s="16">
        <f t="shared" si="60"/>
        <v>197.76</v>
      </c>
      <c r="M104" s="16">
        <v>0</v>
      </c>
      <c r="N104" s="16">
        <v>98.88</v>
      </c>
      <c r="O104" s="16">
        <v>0</v>
      </c>
      <c r="P104" s="16">
        <v>98.88</v>
      </c>
      <c r="Q104" s="16">
        <f>SUM(R104:U104)</f>
        <v>0</v>
      </c>
      <c r="R104" s="16">
        <v>0</v>
      </c>
      <c r="S104" s="16">
        <v>0</v>
      </c>
      <c r="T104" s="16">
        <v>0</v>
      </c>
      <c r="U104" s="16">
        <v>0</v>
      </c>
    </row>
    <row r="105" s="4" customFormat="1" ht="25" customHeight="1" spans="1:21">
      <c r="A105" s="16">
        <v>1</v>
      </c>
      <c r="B105" s="12" t="s">
        <v>467</v>
      </c>
      <c r="C105" s="13"/>
      <c r="D105" s="13"/>
      <c r="E105" s="14"/>
      <c r="F105" s="14"/>
      <c r="G105" s="16"/>
      <c r="H105" s="16"/>
      <c r="I105" s="16"/>
      <c r="J105" s="16"/>
      <c r="K105" s="16">
        <f t="shared" ref="K105:AF105" si="62">SUM(K104:K104)</f>
        <v>197.76</v>
      </c>
      <c r="L105" s="16">
        <f t="shared" si="62"/>
        <v>197.76</v>
      </c>
      <c r="M105" s="16">
        <f t="shared" si="62"/>
        <v>0</v>
      </c>
      <c r="N105" s="16">
        <f t="shared" si="62"/>
        <v>98.88</v>
      </c>
      <c r="O105" s="16">
        <f t="shared" si="62"/>
        <v>0</v>
      </c>
      <c r="P105" s="16">
        <f t="shared" si="62"/>
        <v>98.88</v>
      </c>
      <c r="Q105" s="16">
        <f t="shared" si="62"/>
        <v>0</v>
      </c>
      <c r="R105" s="16">
        <f t="shared" si="62"/>
        <v>0</v>
      </c>
      <c r="S105" s="16">
        <f t="shared" si="62"/>
        <v>0</v>
      </c>
      <c r="T105" s="16">
        <f t="shared" si="62"/>
        <v>0</v>
      </c>
      <c r="U105" s="16">
        <f t="shared" si="62"/>
        <v>0</v>
      </c>
    </row>
    <row r="106" s="5" customFormat="1" ht="30" customHeight="1" spans="1:21">
      <c r="A106" s="21">
        <v>1</v>
      </c>
      <c r="B106" s="21" t="s">
        <v>468</v>
      </c>
      <c r="C106" s="16" t="s">
        <v>171</v>
      </c>
      <c r="D106" s="16" t="s">
        <v>469</v>
      </c>
      <c r="E106" s="19" t="s">
        <v>470</v>
      </c>
      <c r="F106" s="16" t="s">
        <v>45</v>
      </c>
      <c r="G106" s="21" t="s">
        <v>171</v>
      </c>
      <c r="H106" s="20" t="s">
        <v>471</v>
      </c>
      <c r="I106" s="20" t="s">
        <v>472</v>
      </c>
      <c r="J106" s="20" t="s">
        <v>121</v>
      </c>
      <c r="K106" s="16">
        <f>L106+Q106</f>
        <v>1123.75559</v>
      </c>
      <c r="L106" s="16">
        <f>SUM(M106:P106)</f>
        <v>0</v>
      </c>
      <c r="M106" s="16">
        <v>0</v>
      </c>
      <c r="N106" s="16">
        <v>0</v>
      </c>
      <c r="O106" s="16">
        <v>0</v>
      </c>
      <c r="P106" s="16">
        <v>0</v>
      </c>
      <c r="Q106" s="16">
        <f>SUM(R106:U106)</f>
        <v>1123.75559</v>
      </c>
      <c r="R106" s="16">
        <v>666</v>
      </c>
      <c r="S106" s="16">
        <v>457.75559</v>
      </c>
      <c r="T106" s="16">
        <v>0</v>
      </c>
      <c r="U106" s="16">
        <v>0</v>
      </c>
    </row>
    <row r="107" s="5" customFormat="1" ht="30" customHeight="1" spans="1:21">
      <c r="A107" s="21">
        <v>2</v>
      </c>
      <c r="B107" s="21" t="s">
        <v>473</v>
      </c>
      <c r="C107" s="16" t="s">
        <v>171</v>
      </c>
      <c r="D107" s="16" t="s">
        <v>474</v>
      </c>
      <c r="E107" s="17" t="s">
        <v>475</v>
      </c>
      <c r="F107" s="16" t="s">
        <v>24</v>
      </c>
      <c r="G107" s="21" t="s">
        <v>171</v>
      </c>
      <c r="H107" s="20" t="s">
        <v>471</v>
      </c>
      <c r="I107" s="20" t="s">
        <v>472</v>
      </c>
      <c r="J107" s="20" t="s">
        <v>121</v>
      </c>
      <c r="K107" s="16">
        <f t="shared" ref="K107:K114" si="63">L107+Q107</f>
        <v>589.36</v>
      </c>
      <c r="L107" s="16">
        <f t="shared" ref="L107:L114" si="64">SUM(M107:P107)</f>
        <v>431.28</v>
      </c>
      <c r="M107" s="16">
        <v>216</v>
      </c>
      <c r="N107" s="16">
        <v>215.28</v>
      </c>
      <c r="O107" s="16">
        <v>0</v>
      </c>
      <c r="P107" s="16">
        <v>0</v>
      </c>
      <c r="Q107" s="16">
        <f t="shared" ref="Q107:Q114" si="65">SUM(R107:U107)</f>
        <v>158.08</v>
      </c>
      <c r="R107" s="16">
        <v>0</v>
      </c>
      <c r="S107" s="16">
        <v>158.08</v>
      </c>
      <c r="T107" s="16">
        <v>0</v>
      </c>
      <c r="U107" s="16">
        <v>0</v>
      </c>
    </row>
    <row r="108" s="1" customFormat="1" ht="30" customHeight="1" spans="1:21">
      <c r="A108" s="21">
        <v>3</v>
      </c>
      <c r="B108" s="16" t="s">
        <v>476</v>
      </c>
      <c r="C108" s="16" t="s">
        <v>171</v>
      </c>
      <c r="D108" s="16" t="s">
        <v>477</v>
      </c>
      <c r="E108" s="20" t="s">
        <v>383</v>
      </c>
      <c r="F108" s="16" t="s">
        <v>24</v>
      </c>
      <c r="G108" s="21" t="s">
        <v>171</v>
      </c>
      <c r="H108" s="20" t="s">
        <v>410</v>
      </c>
      <c r="I108" s="20" t="s">
        <v>478</v>
      </c>
      <c r="J108" s="20" t="s">
        <v>479</v>
      </c>
      <c r="K108" s="16">
        <f t="shared" si="63"/>
        <v>6269.1098</v>
      </c>
      <c r="L108" s="16">
        <f t="shared" si="64"/>
        <v>4194.742841</v>
      </c>
      <c r="M108" s="16">
        <v>2827</v>
      </c>
      <c r="N108" s="16">
        <v>0</v>
      </c>
      <c r="O108" s="16">
        <v>1232.212841</v>
      </c>
      <c r="P108" s="16">
        <v>135.53</v>
      </c>
      <c r="Q108" s="16">
        <f t="shared" si="65"/>
        <v>2074.366959</v>
      </c>
      <c r="R108" s="16">
        <v>1490.576959</v>
      </c>
      <c r="S108" s="16">
        <v>583.79</v>
      </c>
      <c r="T108" s="16">
        <v>0</v>
      </c>
      <c r="U108" s="16">
        <v>0</v>
      </c>
    </row>
    <row r="109" s="5" customFormat="1" ht="37" customHeight="1" spans="1:21">
      <c r="A109" s="21">
        <v>4</v>
      </c>
      <c r="B109" s="16" t="s">
        <v>480</v>
      </c>
      <c r="C109" s="16" t="s">
        <v>171</v>
      </c>
      <c r="D109" s="16" t="s">
        <v>481</v>
      </c>
      <c r="E109" s="19" t="s">
        <v>482</v>
      </c>
      <c r="F109" s="16" t="s">
        <v>24</v>
      </c>
      <c r="G109" s="21" t="s">
        <v>171</v>
      </c>
      <c r="H109" s="20" t="s">
        <v>232</v>
      </c>
      <c r="I109" s="20" t="s">
        <v>483</v>
      </c>
      <c r="J109" s="20" t="s">
        <v>484</v>
      </c>
      <c r="K109" s="16">
        <f t="shared" si="63"/>
        <v>675.182</v>
      </c>
      <c r="L109" s="16">
        <f t="shared" si="64"/>
        <v>467.54</v>
      </c>
      <c r="M109" s="16">
        <v>210</v>
      </c>
      <c r="N109" s="16">
        <v>257.54</v>
      </c>
      <c r="O109" s="16">
        <v>0</v>
      </c>
      <c r="P109" s="16">
        <v>0</v>
      </c>
      <c r="Q109" s="16">
        <f t="shared" si="65"/>
        <v>207.642</v>
      </c>
      <c r="R109" s="16">
        <v>207.642</v>
      </c>
      <c r="S109" s="16">
        <v>0</v>
      </c>
      <c r="T109" s="16">
        <v>0</v>
      </c>
      <c r="U109" s="16">
        <v>0</v>
      </c>
    </row>
    <row r="110" s="5" customFormat="1" ht="30" customHeight="1" spans="1:21">
      <c r="A110" s="21">
        <v>5</v>
      </c>
      <c r="B110" s="16" t="s">
        <v>485</v>
      </c>
      <c r="C110" s="16" t="s">
        <v>171</v>
      </c>
      <c r="D110" s="16" t="s">
        <v>486</v>
      </c>
      <c r="E110" s="17" t="s">
        <v>487</v>
      </c>
      <c r="F110" s="16" t="s">
        <v>24</v>
      </c>
      <c r="G110" s="21" t="s">
        <v>171</v>
      </c>
      <c r="H110" s="20" t="s">
        <v>232</v>
      </c>
      <c r="I110" s="20" t="s">
        <v>488</v>
      </c>
      <c r="J110" s="20" t="s">
        <v>484</v>
      </c>
      <c r="K110" s="16">
        <f t="shared" si="63"/>
        <v>630.916</v>
      </c>
      <c r="L110" s="16">
        <f t="shared" si="64"/>
        <v>619.438</v>
      </c>
      <c r="M110" s="16">
        <v>210</v>
      </c>
      <c r="N110" s="16">
        <v>301.438</v>
      </c>
      <c r="O110" s="16">
        <v>108</v>
      </c>
      <c r="P110" s="16">
        <v>0</v>
      </c>
      <c r="Q110" s="16">
        <f t="shared" si="65"/>
        <v>11.478</v>
      </c>
      <c r="R110" s="16">
        <v>11.478</v>
      </c>
      <c r="S110" s="16">
        <v>0</v>
      </c>
      <c r="T110" s="16">
        <v>0</v>
      </c>
      <c r="U110" s="16">
        <v>0</v>
      </c>
    </row>
    <row r="111" s="5" customFormat="1" ht="30" customHeight="1" spans="1:21">
      <c r="A111" s="21">
        <v>6</v>
      </c>
      <c r="B111" s="37" t="s">
        <v>489</v>
      </c>
      <c r="C111" s="16" t="s">
        <v>171</v>
      </c>
      <c r="D111" s="16" t="s">
        <v>490</v>
      </c>
      <c r="E111" s="31" t="s">
        <v>491</v>
      </c>
      <c r="F111" s="31" t="s">
        <v>45</v>
      </c>
      <c r="G111" s="31" t="s">
        <v>171</v>
      </c>
      <c r="H111" s="31" t="s">
        <v>492</v>
      </c>
      <c r="I111" s="31" t="s">
        <v>493</v>
      </c>
      <c r="J111" s="31" t="s">
        <v>494</v>
      </c>
      <c r="K111" s="43">
        <f t="shared" si="63"/>
        <v>1164.3596</v>
      </c>
      <c r="L111" s="16">
        <f t="shared" si="64"/>
        <v>0</v>
      </c>
      <c r="M111" s="16">
        <v>0</v>
      </c>
      <c r="N111" s="16">
        <v>0</v>
      </c>
      <c r="O111" s="16">
        <v>0</v>
      </c>
      <c r="P111" s="16">
        <v>0</v>
      </c>
      <c r="Q111" s="16">
        <f t="shared" si="65"/>
        <v>1164.3596</v>
      </c>
      <c r="R111" s="16">
        <v>927.752241</v>
      </c>
      <c r="S111" s="16">
        <v>236.607359</v>
      </c>
      <c r="T111" s="16">
        <v>0</v>
      </c>
      <c r="U111" s="16">
        <v>0</v>
      </c>
    </row>
    <row r="112" s="1" customFormat="1" ht="30" customHeight="1" spans="1:21">
      <c r="A112" s="21">
        <v>7</v>
      </c>
      <c r="B112" s="16" t="s">
        <v>495</v>
      </c>
      <c r="C112" s="16" t="s">
        <v>171</v>
      </c>
      <c r="D112" s="16" t="s">
        <v>496</v>
      </c>
      <c r="E112" s="20" t="s">
        <v>497</v>
      </c>
      <c r="F112" s="16" t="s">
        <v>24</v>
      </c>
      <c r="G112" s="20" t="s">
        <v>171</v>
      </c>
      <c r="H112" s="20" t="s">
        <v>232</v>
      </c>
      <c r="I112" s="20" t="s">
        <v>498</v>
      </c>
      <c r="J112" s="20" t="s">
        <v>499</v>
      </c>
      <c r="K112" s="16">
        <f t="shared" si="63"/>
        <v>1715.163</v>
      </c>
      <c r="L112" s="16">
        <f t="shared" si="64"/>
        <v>1307.583</v>
      </c>
      <c r="M112" s="21">
        <v>857.583</v>
      </c>
      <c r="N112" s="21"/>
      <c r="O112" s="21"/>
      <c r="P112" s="21">
        <v>450</v>
      </c>
      <c r="Q112" s="16">
        <f t="shared" si="65"/>
        <v>407.58</v>
      </c>
      <c r="R112" s="21"/>
      <c r="S112" s="21">
        <v>407.58</v>
      </c>
      <c r="T112" s="21"/>
      <c r="U112" s="21"/>
    </row>
    <row r="113" s="5" customFormat="1" ht="30" customHeight="1" spans="1:21">
      <c r="A113" s="21">
        <v>8</v>
      </c>
      <c r="B113" s="27" t="s">
        <v>500</v>
      </c>
      <c r="C113" s="16" t="s">
        <v>171</v>
      </c>
      <c r="D113" s="16" t="s">
        <v>501</v>
      </c>
      <c r="E113" s="20" t="s">
        <v>502</v>
      </c>
      <c r="F113" s="20" t="s">
        <v>24</v>
      </c>
      <c r="G113" s="20" t="s">
        <v>171</v>
      </c>
      <c r="H113" s="20" t="s">
        <v>410</v>
      </c>
      <c r="I113" s="20" t="s">
        <v>503</v>
      </c>
      <c r="J113" s="20" t="s">
        <v>504</v>
      </c>
      <c r="K113" s="16">
        <f t="shared" si="63"/>
        <v>15.54</v>
      </c>
      <c r="L113" s="16">
        <f t="shared" si="64"/>
        <v>5.34</v>
      </c>
      <c r="M113" s="21"/>
      <c r="N113" s="21"/>
      <c r="O113" s="21"/>
      <c r="P113" s="21">
        <v>5.34</v>
      </c>
      <c r="Q113" s="16">
        <f t="shared" si="65"/>
        <v>10.2</v>
      </c>
      <c r="R113" s="21">
        <v>10.2</v>
      </c>
      <c r="S113" s="21"/>
      <c r="T113" s="21"/>
      <c r="U113" s="21"/>
    </row>
    <row r="114" s="1" customFormat="1" ht="30" customHeight="1" spans="1:21">
      <c r="A114" s="21">
        <v>9</v>
      </c>
      <c r="B114" s="21" t="s">
        <v>505</v>
      </c>
      <c r="C114" s="16" t="s">
        <v>171</v>
      </c>
      <c r="D114" s="16" t="s">
        <v>506</v>
      </c>
      <c r="E114" s="21" t="s">
        <v>507</v>
      </c>
      <c r="F114" s="16" t="s">
        <v>24</v>
      </c>
      <c r="G114" s="20" t="s">
        <v>171</v>
      </c>
      <c r="H114" s="16" t="s">
        <v>508</v>
      </c>
      <c r="I114" s="20" t="s">
        <v>509</v>
      </c>
      <c r="J114" s="20" t="s">
        <v>510</v>
      </c>
      <c r="K114" s="16">
        <f t="shared" si="63"/>
        <v>252.2</v>
      </c>
      <c r="L114" s="16">
        <f t="shared" si="64"/>
        <v>252.2</v>
      </c>
      <c r="M114" s="16">
        <v>0</v>
      </c>
      <c r="N114" s="16">
        <v>0</v>
      </c>
      <c r="O114" s="16">
        <v>0</v>
      </c>
      <c r="P114" s="16">
        <v>252.2</v>
      </c>
      <c r="Q114" s="16">
        <f t="shared" si="65"/>
        <v>0</v>
      </c>
      <c r="R114" s="16">
        <v>0</v>
      </c>
      <c r="S114" s="16">
        <v>0</v>
      </c>
      <c r="T114" s="16">
        <v>0</v>
      </c>
      <c r="U114" s="16">
        <v>0</v>
      </c>
    </row>
    <row r="115" s="1" customFormat="1" ht="30" customHeight="1" spans="1:21">
      <c r="A115" s="21">
        <v>9</v>
      </c>
      <c r="B115" s="12" t="s">
        <v>511</v>
      </c>
      <c r="C115" s="13"/>
      <c r="D115" s="13"/>
      <c r="E115" s="14"/>
      <c r="F115" s="14"/>
      <c r="G115" s="21"/>
      <c r="H115" s="21"/>
      <c r="I115" s="21"/>
      <c r="J115" s="21"/>
      <c r="K115" s="21">
        <f t="shared" ref="K115:AF115" si="66">SUM(K106:K114)</f>
        <v>12435.58599</v>
      </c>
      <c r="L115" s="21">
        <f t="shared" si="66"/>
        <v>7278.123841</v>
      </c>
      <c r="M115" s="21">
        <f t="shared" si="66"/>
        <v>4320.583</v>
      </c>
      <c r="N115" s="21">
        <f t="shared" si="66"/>
        <v>774.258</v>
      </c>
      <c r="O115" s="21">
        <f t="shared" si="66"/>
        <v>1340.212841</v>
      </c>
      <c r="P115" s="21">
        <f t="shared" si="66"/>
        <v>843.07</v>
      </c>
      <c r="Q115" s="21">
        <f t="shared" si="66"/>
        <v>5157.462149</v>
      </c>
      <c r="R115" s="21">
        <f t="shared" si="66"/>
        <v>3313.6492</v>
      </c>
      <c r="S115" s="21">
        <f t="shared" si="66"/>
        <v>1843.812949</v>
      </c>
      <c r="T115" s="21">
        <f t="shared" si="66"/>
        <v>0</v>
      </c>
      <c r="U115" s="21">
        <f t="shared" si="66"/>
        <v>0</v>
      </c>
    </row>
    <row r="116" s="1" customFormat="1" ht="30" customHeight="1" spans="1:21">
      <c r="A116" s="37">
        <v>1</v>
      </c>
      <c r="B116" s="16" t="s">
        <v>512</v>
      </c>
      <c r="C116" s="16" t="s">
        <v>513</v>
      </c>
      <c r="D116" s="16" t="s">
        <v>512</v>
      </c>
      <c r="E116" s="20" t="s">
        <v>514</v>
      </c>
      <c r="F116" s="28" t="s">
        <v>24</v>
      </c>
      <c r="G116" s="31" t="s">
        <v>32</v>
      </c>
      <c r="H116" s="31" t="s">
        <v>515</v>
      </c>
      <c r="I116" s="20" t="s">
        <v>516</v>
      </c>
      <c r="J116" s="20" t="s">
        <v>517</v>
      </c>
      <c r="K116" s="6">
        <f>L116+Q116</f>
        <v>234.9</v>
      </c>
      <c r="L116" s="21">
        <f>SUM(M116:P116)</f>
        <v>234.9</v>
      </c>
      <c r="M116" s="21"/>
      <c r="N116" s="21"/>
      <c r="O116" s="21"/>
      <c r="P116" s="21">
        <v>234.9</v>
      </c>
      <c r="Q116" s="21">
        <f>SUM(R116:U116)</f>
        <v>0</v>
      </c>
      <c r="R116" s="21"/>
      <c r="S116" s="21"/>
      <c r="T116" s="21"/>
      <c r="U116" s="21"/>
    </row>
    <row r="117" s="1" customFormat="1" ht="30" customHeight="1" spans="1:21">
      <c r="A117" s="37">
        <v>1</v>
      </c>
      <c r="B117" s="12" t="s">
        <v>518</v>
      </c>
      <c r="C117" s="13"/>
      <c r="D117" s="13"/>
      <c r="E117" s="14"/>
      <c r="F117" s="14"/>
      <c r="G117" s="21"/>
      <c r="H117" s="21"/>
      <c r="I117" s="21"/>
      <c r="J117" s="21"/>
      <c r="K117" s="21">
        <f t="shared" ref="K117:AF117" si="67">SUM(K116:K116)</f>
        <v>234.9</v>
      </c>
      <c r="L117" s="21">
        <f t="shared" si="67"/>
        <v>234.9</v>
      </c>
      <c r="M117" s="21">
        <f t="shared" si="67"/>
        <v>0</v>
      </c>
      <c r="N117" s="21">
        <f t="shared" si="67"/>
        <v>0</v>
      </c>
      <c r="O117" s="21">
        <f t="shared" si="67"/>
        <v>0</v>
      </c>
      <c r="P117" s="21">
        <f t="shared" si="67"/>
        <v>234.9</v>
      </c>
      <c r="Q117" s="21">
        <f t="shared" si="67"/>
        <v>0</v>
      </c>
      <c r="R117" s="21">
        <f t="shared" si="67"/>
        <v>0</v>
      </c>
      <c r="S117" s="21">
        <f t="shared" si="67"/>
        <v>0</v>
      </c>
      <c r="T117" s="21">
        <f t="shared" si="67"/>
        <v>0</v>
      </c>
      <c r="U117" s="21">
        <f t="shared" si="67"/>
        <v>0</v>
      </c>
    </row>
    <row r="118" s="1" customFormat="1" ht="30" customHeight="1" spans="1:21">
      <c r="A118" s="37">
        <v>1</v>
      </c>
      <c r="B118" s="33" t="s">
        <v>519</v>
      </c>
      <c r="C118" s="16" t="s">
        <v>520</v>
      </c>
      <c r="D118" s="33" t="s">
        <v>521</v>
      </c>
      <c r="E118" s="19" t="s">
        <v>522</v>
      </c>
      <c r="F118" s="16" t="s">
        <v>24</v>
      </c>
      <c r="G118" s="20" t="s">
        <v>520</v>
      </c>
      <c r="H118" s="20" t="s">
        <v>158</v>
      </c>
      <c r="I118" s="16" t="s">
        <v>523</v>
      </c>
      <c r="J118" s="18" t="s">
        <v>524</v>
      </c>
      <c r="K118" s="16">
        <f>L118+Q118</f>
        <v>4100</v>
      </c>
      <c r="L118" s="16">
        <f>SUM(M118:P118)</f>
        <v>4100</v>
      </c>
      <c r="M118" s="21">
        <v>3000</v>
      </c>
      <c r="N118" s="21">
        <v>326.469</v>
      </c>
      <c r="O118" s="21">
        <v>0</v>
      </c>
      <c r="P118" s="21">
        <v>773.531</v>
      </c>
      <c r="Q118" s="16">
        <f>SUM(R118:U118)</f>
        <v>0</v>
      </c>
      <c r="R118" s="21">
        <v>0</v>
      </c>
      <c r="S118" s="21">
        <v>0</v>
      </c>
      <c r="T118" s="21">
        <v>0</v>
      </c>
      <c r="U118" s="21">
        <v>0</v>
      </c>
    </row>
    <row r="119" s="1" customFormat="1" ht="30" customHeight="1" spans="1:21">
      <c r="A119" s="21">
        <v>1</v>
      </c>
      <c r="B119" s="12" t="s">
        <v>525</v>
      </c>
      <c r="C119" s="13"/>
      <c r="D119" s="13"/>
      <c r="E119" s="14"/>
      <c r="F119" s="14"/>
      <c r="G119" s="21"/>
      <c r="H119" s="21"/>
      <c r="I119" s="21"/>
      <c r="J119" s="21"/>
      <c r="K119" s="21">
        <f t="shared" ref="K119:AF119" si="68">SUM(K118:K118)</f>
        <v>4100</v>
      </c>
      <c r="L119" s="21">
        <f t="shared" si="68"/>
        <v>4100</v>
      </c>
      <c r="M119" s="21">
        <f t="shared" si="68"/>
        <v>3000</v>
      </c>
      <c r="N119" s="21">
        <f t="shared" si="68"/>
        <v>326.469</v>
      </c>
      <c r="O119" s="21">
        <f t="shared" si="68"/>
        <v>0</v>
      </c>
      <c r="P119" s="21">
        <f t="shared" si="68"/>
        <v>773.531</v>
      </c>
      <c r="Q119" s="21">
        <f t="shared" si="68"/>
        <v>0</v>
      </c>
      <c r="R119" s="21">
        <f t="shared" si="68"/>
        <v>0</v>
      </c>
      <c r="S119" s="21">
        <f t="shared" si="68"/>
        <v>0</v>
      </c>
      <c r="T119" s="21">
        <f t="shared" si="68"/>
        <v>0</v>
      </c>
      <c r="U119" s="21">
        <f t="shared" si="68"/>
        <v>0</v>
      </c>
    </row>
    <row r="120" s="1" customFormat="1" ht="35" customHeight="1" spans="1:21">
      <c r="A120" s="51">
        <v>1</v>
      </c>
      <c r="B120" s="29" t="s">
        <v>526</v>
      </c>
      <c r="C120" s="16" t="s">
        <v>527</v>
      </c>
      <c r="D120" s="16" t="s">
        <v>528</v>
      </c>
      <c r="E120" s="23" t="s">
        <v>529</v>
      </c>
      <c r="F120" s="16" t="s">
        <v>45</v>
      </c>
      <c r="G120" s="21" t="s">
        <v>530</v>
      </c>
      <c r="H120" s="20" t="s">
        <v>531</v>
      </c>
      <c r="I120" s="20" t="s">
        <v>532</v>
      </c>
      <c r="J120" s="20" t="s">
        <v>533</v>
      </c>
      <c r="K120" s="16">
        <f t="shared" ref="K120:K125" si="69">L120+Q120</f>
        <v>299.76</v>
      </c>
      <c r="L120" s="16">
        <f t="shared" ref="L120:L125" si="70">SUM(M120:P120)</f>
        <v>105.35</v>
      </c>
      <c r="M120" s="16">
        <v>105.35</v>
      </c>
      <c r="N120" s="16">
        <v>0</v>
      </c>
      <c r="O120" s="16">
        <v>0</v>
      </c>
      <c r="P120" s="16">
        <v>0</v>
      </c>
      <c r="Q120" s="16">
        <f t="shared" ref="Q120:Q125" si="71">SUM(R120:U120)</f>
        <v>194.41</v>
      </c>
      <c r="R120" s="21">
        <v>117.18</v>
      </c>
      <c r="S120" s="21">
        <v>77.23</v>
      </c>
      <c r="T120" s="16">
        <v>0</v>
      </c>
      <c r="U120" s="16">
        <v>0</v>
      </c>
    </row>
    <row r="121" s="1" customFormat="1" ht="49" customHeight="1" spans="1:21">
      <c r="A121" s="51">
        <v>2</v>
      </c>
      <c r="B121" s="27" t="s">
        <v>534</v>
      </c>
      <c r="C121" s="16" t="s">
        <v>527</v>
      </c>
      <c r="D121" s="16" t="s">
        <v>535</v>
      </c>
      <c r="E121" s="31" t="s">
        <v>536</v>
      </c>
      <c r="F121" s="28" t="s">
        <v>45</v>
      </c>
      <c r="G121" s="31" t="s">
        <v>530</v>
      </c>
      <c r="H121" s="31" t="s">
        <v>537</v>
      </c>
      <c r="I121" s="31" t="s">
        <v>538</v>
      </c>
      <c r="J121" s="31" t="s">
        <v>539</v>
      </c>
      <c r="K121" s="16">
        <f t="shared" si="69"/>
        <v>622.93</v>
      </c>
      <c r="L121" s="16">
        <f t="shared" si="70"/>
        <v>318.12</v>
      </c>
      <c r="M121" s="16">
        <v>318.12</v>
      </c>
      <c r="N121" s="16">
        <v>0</v>
      </c>
      <c r="O121" s="16">
        <v>0</v>
      </c>
      <c r="P121" s="16">
        <v>0</v>
      </c>
      <c r="Q121" s="16">
        <f t="shared" si="71"/>
        <v>304.81</v>
      </c>
      <c r="R121" s="16">
        <v>196.04</v>
      </c>
      <c r="S121" s="21">
        <v>108.77</v>
      </c>
      <c r="T121" s="16">
        <v>0</v>
      </c>
      <c r="U121" s="16">
        <v>0</v>
      </c>
    </row>
    <row r="122" s="1" customFormat="1" ht="35" customHeight="1" spans="1:21">
      <c r="A122" s="21">
        <v>3</v>
      </c>
      <c r="B122" s="21" t="s">
        <v>540</v>
      </c>
      <c r="C122" s="16" t="s">
        <v>527</v>
      </c>
      <c r="D122" s="16" t="s">
        <v>541</v>
      </c>
      <c r="E122" s="20" t="s">
        <v>542</v>
      </c>
      <c r="F122" s="16" t="s">
        <v>45</v>
      </c>
      <c r="G122" s="20" t="s">
        <v>530</v>
      </c>
      <c r="H122" s="20" t="s">
        <v>543</v>
      </c>
      <c r="I122" s="20" t="s">
        <v>544</v>
      </c>
      <c r="J122" s="20" t="s">
        <v>545</v>
      </c>
      <c r="K122" s="16">
        <f t="shared" si="69"/>
        <v>331.300788</v>
      </c>
      <c r="L122" s="16">
        <f t="shared" si="70"/>
        <v>234.562788</v>
      </c>
      <c r="M122" s="16">
        <v>234.562788</v>
      </c>
      <c r="N122" s="16">
        <v>0</v>
      </c>
      <c r="O122" s="16">
        <v>0</v>
      </c>
      <c r="P122" s="16">
        <v>0</v>
      </c>
      <c r="Q122" s="16">
        <f t="shared" si="71"/>
        <v>96.738</v>
      </c>
      <c r="R122" s="16">
        <v>96.738</v>
      </c>
      <c r="S122" s="16">
        <v>0</v>
      </c>
      <c r="T122" s="16">
        <v>0</v>
      </c>
      <c r="U122" s="16">
        <v>0</v>
      </c>
    </row>
    <row r="123" s="1" customFormat="1" ht="35" customHeight="1" spans="1:21">
      <c r="A123" s="21">
        <v>4</v>
      </c>
      <c r="B123" s="16" t="s">
        <v>546</v>
      </c>
      <c r="C123" s="21" t="s">
        <v>527</v>
      </c>
      <c r="D123" s="16" t="s">
        <v>547</v>
      </c>
      <c r="E123" s="20" t="s">
        <v>548</v>
      </c>
      <c r="F123" s="16" t="s">
        <v>45</v>
      </c>
      <c r="G123" s="20" t="s">
        <v>530</v>
      </c>
      <c r="H123" s="20" t="s">
        <v>226</v>
      </c>
      <c r="I123" s="20" t="s">
        <v>549</v>
      </c>
      <c r="J123" s="20" t="s">
        <v>550</v>
      </c>
      <c r="K123" s="16">
        <f t="shared" si="69"/>
        <v>493.8984</v>
      </c>
      <c r="L123" s="16">
        <f t="shared" si="70"/>
        <v>350.6184</v>
      </c>
      <c r="M123" s="16">
        <v>159.83</v>
      </c>
      <c r="N123" s="16">
        <v>0</v>
      </c>
      <c r="O123" s="16">
        <v>0</v>
      </c>
      <c r="P123" s="16">
        <v>190.7884</v>
      </c>
      <c r="Q123" s="16">
        <f t="shared" si="71"/>
        <v>143.28</v>
      </c>
      <c r="R123" s="16">
        <v>143.28</v>
      </c>
      <c r="S123" s="16">
        <v>0</v>
      </c>
      <c r="T123" s="16">
        <v>0</v>
      </c>
      <c r="U123" s="16">
        <v>0</v>
      </c>
    </row>
    <row r="124" s="5" customFormat="1" ht="35" customHeight="1" spans="1:21">
      <c r="A124" s="51">
        <v>5</v>
      </c>
      <c r="B124" s="16" t="s">
        <v>473</v>
      </c>
      <c r="C124" s="16" t="s">
        <v>527</v>
      </c>
      <c r="D124" s="16" t="s">
        <v>551</v>
      </c>
      <c r="E124" s="20" t="s">
        <v>552</v>
      </c>
      <c r="F124" s="16" t="s">
        <v>45</v>
      </c>
      <c r="G124" s="20" t="s">
        <v>530</v>
      </c>
      <c r="H124" s="16" t="s">
        <v>553</v>
      </c>
      <c r="I124" s="20" t="s">
        <v>554</v>
      </c>
      <c r="J124" s="16" t="s">
        <v>555</v>
      </c>
      <c r="K124" s="43">
        <f t="shared" si="69"/>
        <v>2618.8132</v>
      </c>
      <c r="L124" s="16">
        <f t="shared" si="70"/>
        <v>1905.810319</v>
      </c>
      <c r="M124" s="16">
        <v>1660.613466</v>
      </c>
      <c r="N124" s="16">
        <v>13.118613</v>
      </c>
      <c r="O124" s="16">
        <v>0</v>
      </c>
      <c r="P124" s="16">
        <v>232.07824</v>
      </c>
      <c r="Q124" s="16">
        <f t="shared" si="71"/>
        <v>713.002881</v>
      </c>
      <c r="R124" s="16">
        <v>0</v>
      </c>
      <c r="S124" s="21">
        <v>499.338262</v>
      </c>
      <c r="T124" s="16">
        <v>0</v>
      </c>
      <c r="U124" s="16">
        <v>213.664619</v>
      </c>
    </row>
    <row r="125" s="1" customFormat="1" ht="35" customHeight="1" spans="1:21">
      <c r="A125" s="21">
        <v>6</v>
      </c>
      <c r="B125" s="21" t="s">
        <v>556</v>
      </c>
      <c r="C125" s="16" t="s">
        <v>527</v>
      </c>
      <c r="D125" s="16" t="s">
        <v>557</v>
      </c>
      <c r="E125" s="21" t="s">
        <v>558</v>
      </c>
      <c r="F125" s="16" t="s">
        <v>45</v>
      </c>
      <c r="G125" s="21" t="s">
        <v>530</v>
      </c>
      <c r="H125" s="20" t="s">
        <v>559</v>
      </c>
      <c r="I125" s="20" t="s">
        <v>560</v>
      </c>
      <c r="J125" s="20" t="s">
        <v>561</v>
      </c>
      <c r="K125" s="16">
        <f t="shared" si="69"/>
        <v>145.54</v>
      </c>
      <c r="L125" s="16">
        <f t="shared" si="70"/>
        <v>145.54</v>
      </c>
      <c r="M125" s="21">
        <v>145.54</v>
      </c>
      <c r="N125" s="21"/>
      <c r="O125" s="21"/>
      <c r="P125" s="21"/>
      <c r="Q125" s="16">
        <f t="shared" si="71"/>
        <v>0</v>
      </c>
      <c r="R125" s="21"/>
      <c r="S125" s="21"/>
      <c r="T125" s="21"/>
      <c r="U125" s="21"/>
    </row>
    <row r="126" s="1" customFormat="1" ht="25" customHeight="1" spans="1:21">
      <c r="A126" s="21">
        <v>6</v>
      </c>
      <c r="B126" s="12" t="s">
        <v>562</v>
      </c>
      <c r="C126" s="13"/>
      <c r="D126" s="13"/>
      <c r="E126" s="14"/>
      <c r="F126" s="14"/>
      <c r="G126" s="21"/>
      <c r="H126" s="21"/>
      <c r="I126" s="21"/>
      <c r="J126" s="21"/>
      <c r="K126" s="21">
        <f t="shared" ref="K126:AF126" si="72">SUM(K120:K125)</f>
        <v>4512.242388</v>
      </c>
      <c r="L126" s="21">
        <f t="shared" si="72"/>
        <v>3060.001507</v>
      </c>
      <c r="M126" s="21">
        <f t="shared" si="72"/>
        <v>2624.016254</v>
      </c>
      <c r="N126" s="21">
        <f t="shared" si="72"/>
        <v>13.118613</v>
      </c>
      <c r="O126" s="21">
        <f t="shared" si="72"/>
        <v>0</v>
      </c>
      <c r="P126" s="21">
        <f t="shared" si="72"/>
        <v>422.86664</v>
      </c>
      <c r="Q126" s="21">
        <f t="shared" si="72"/>
        <v>1452.240881</v>
      </c>
      <c r="R126" s="21">
        <f t="shared" si="72"/>
        <v>553.238</v>
      </c>
      <c r="S126" s="21">
        <f t="shared" si="72"/>
        <v>685.338262</v>
      </c>
      <c r="T126" s="21">
        <f t="shared" si="72"/>
        <v>0</v>
      </c>
      <c r="U126" s="21">
        <f t="shared" si="72"/>
        <v>213.664619</v>
      </c>
    </row>
    <row r="127" s="1" customFormat="1" ht="25" customHeight="1" spans="1:21">
      <c r="A127" s="53">
        <v>1</v>
      </c>
      <c r="B127" s="21" t="s">
        <v>563</v>
      </c>
      <c r="C127" s="16" t="s">
        <v>564</v>
      </c>
      <c r="D127" s="16" t="s">
        <v>565</v>
      </c>
      <c r="E127" s="54" t="s">
        <v>566</v>
      </c>
      <c r="F127" s="28" t="s">
        <v>45</v>
      </c>
      <c r="G127" s="31" t="s">
        <v>567</v>
      </c>
      <c r="H127" s="31" t="s">
        <v>568</v>
      </c>
      <c r="I127" s="31" t="s">
        <v>569</v>
      </c>
      <c r="J127" s="31" t="s">
        <v>570</v>
      </c>
      <c r="K127" s="16">
        <f>L127+Q127</f>
        <v>2931.82</v>
      </c>
      <c r="L127" s="16">
        <f>SUM(M127:P127)</f>
        <v>1731.9</v>
      </c>
      <c r="M127" s="16">
        <v>1731.9</v>
      </c>
      <c r="N127" s="16">
        <v>0</v>
      </c>
      <c r="O127" s="16">
        <v>0</v>
      </c>
      <c r="P127" s="16">
        <v>0</v>
      </c>
      <c r="Q127" s="16">
        <f>SUM(R127:U127)</f>
        <v>1199.92</v>
      </c>
      <c r="R127" s="16">
        <v>1199.92</v>
      </c>
      <c r="S127" s="16">
        <v>0</v>
      </c>
      <c r="T127" s="16">
        <v>0</v>
      </c>
      <c r="U127" s="16">
        <v>0</v>
      </c>
    </row>
    <row r="128" s="1" customFormat="1" ht="48" customHeight="1" spans="1:21">
      <c r="A128" s="29">
        <v>2</v>
      </c>
      <c r="B128" s="21" t="s">
        <v>571</v>
      </c>
      <c r="C128" s="16" t="s">
        <v>564</v>
      </c>
      <c r="D128" s="16" t="s">
        <v>572</v>
      </c>
      <c r="E128" s="20" t="s">
        <v>573</v>
      </c>
      <c r="F128" s="16" t="s">
        <v>24</v>
      </c>
      <c r="G128" s="20" t="s">
        <v>567</v>
      </c>
      <c r="H128" s="20" t="s">
        <v>568</v>
      </c>
      <c r="I128" s="20" t="s">
        <v>574</v>
      </c>
      <c r="J128" s="20" t="s">
        <v>575</v>
      </c>
      <c r="K128" s="16">
        <f t="shared" ref="K128:K132" si="73">L128+Q128</f>
        <v>480.15</v>
      </c>
      <c r="L128" s="16">
        <f t="shared" ref="L128:L132" si="74">SUM(M128:P128)</f>
        <v>480.15</v>
      </c>
      <c r="M128" s="16">
        <v>0</v>
      </c>
      <c r="N128" s="16">
        <v>0</v>
      </c>
      <c r="O128" s="16">
        <v>396</v>
      </c>
      <c r="P128" s="16">
        <v>84.15</v>
      </c>
      <c r="Q128" s="16">
        <f t="shared" ref="Q128:Q132" si="75">SUM(R128:U128)</f>
        <v>0</v>
      </c>
      <c r="R128" s="16">
        <v>0</v>
      </c>
      <c r="S128" s="16">
        <v>0</v>
      </c>
      <c r="T128" s="16">
        <v>0</v>
      </c>
      <c r="U128" s="16">
        <v>0</v>
      </c>
    </row>
    <row r="129" s="1" customFormat="1" ht="36" customHeight="1" spans="1:21">
      <c r="A129" s="29">
        <v>3</v>
      </c>
      <c r="B129" s="16" t="s">
        <v>576</v>
      </c>
      <c r="C129" s="21" t="s">
        <v>564</v>
      </c>
      <c r="D129" s="16" t="s">
        <v>576</v>
      </c>
      <c r="E129" s="23" t="s">
        <v>383</v>
      </c>
      <c r="F129" s="16" t="s">
        <v>24</v>
      </c>
      <c r="G129" s="20" t="s">
        <v>567</v>
      </c>
      <c r="H129" s="20" t="s">
        <v>410</v>
      </c>
      <c r="I129" s="20" t="s">
        <v>478</v>
      </c>
      <c r="J129" s="20" t="s">
        <v>577</v>
      </c>
      <c r="K129" s="16">
        <f t="shared" si="73"/>
        <v>200</v>
      </c>
      <c r="L129" s="16">
        <f t="shared" si="74"/>
        <v>200</v>
      </c>
      <c r="M129" s="21"/>
      <c r="N129" s="21"/>
      <c r="O129" s="21"/>
      <c r="P129" s="21">
        <v>200</v>
      </c>
      <c r="Q129" s="16">
        <f t="shared" si="75"/>
        <v>0</v>
      </c>
      <c r="R129" s="21"/>
      <c r="S129" s="21"/>
      <c r="T129" s="21"/>
      <c r="U129" s="21"/>
    </row>
    <row r="130" s="1" customFormat="1" ht="25" customHeight="1" spans="1:21">
      <c r="A130" s="21">
        <v>3</v>
      </c>
      <c r="B130" s="12" t="s">
        <v>578</v>
      </c>
      <c r="C130" s="13"/>
      <c r="D130" s="13"/>
      <c r="E130" s="14"/>
      <c r="F130" s="14"/>
      <c r="G130" s="21"/>
      <c r="H130" s="21"/>
      <c r="I130" s="21"/>
      <c r="J130" s="21"/>
      <c r="K130" s="21">
        <f t="shared" ref="K130:AF130" si="76">SUM(K127:K129)</f>
        <v>3611.97</v>
      </c>
      <c r="L130" s="21">
        <f t="shared" si="76"/>
        <v>2412.05</v>
      </c>
      <c r="M130" s="21">
        <f t="shared" si="76"/>
        <v>1731.9</v>
      </c>
      <c r="N130" s="21">
        <f t="shared" si="76"/>
        <v>0</v>
      </c>
      <c r="O130" s="21">
        <f t="shared" si="76"/>
        <v>396</v>
      </c>
      <c r="P130" s="21">
        <f t="shared" si="76"/>
        <v>284.15</v>
      </c>
      <c r="Q130" s="21">
        <f t="shared" si="76"/>
        <v>1199.92</v>
      </c>
      <c r="R130" s="21">
        <f t="shared" si="76"/>
        <v>1199.92</v>
      </c>
      <c r="S130" s="21">
        <f t="shared" si="76"/>
        <v>0</v>
      </c>
      <c r="T130" s="21">
        <f t="shared" si="76"/>
        <v>0</v>
      </c>
      <c r="U130" s="21">
        <f t="shared" si="76"/>
        <v>0</v>
      </c>
    </row>
    <row r="131" s="5" customFormat="1" ht="44" customHeight="1" spans="1:21">
      <c r="A131" s="29">
        <v>1</v>
      </c>
      <c r="B131" s="16" t="s">
        <v>579</v>
      </c>
      <c r="C131" s="16" t="s">
        <v>580</v>
      </c>
      <c r="D131" s="16" t="s">
        <v>581</v>
      </c>
      <c r="E131" s="20" t="s">
        <v>582</v>
      </c>
      <c r="F131" s="16" t="s">
        <v>45</v>
      </c>
      <c r="G131" s="20" t="s">
        <v>580</v>
      </c>
      <c r="H131" s="20" t="s">
        <v>583</v>
      </c>
      <c r="I131" s="20" t="s">
        <v>584</v>
      </c>
      <c r="J131" s="20" t="s">
        <v>585</v>
      </c>
      <c r="K131" s="16">
        <f t="shared" si="73"/>
        <v>65.9759</v>
      </c>
      <c r="L131" s="16">
        <f t="shared" si="74"/>
        <v>65.9759</v>
      </c>
      <c r="M131" s="16">
        <v>65.9759</v>
      </c>
      <c r="N131" s="16">
        <v>0</v>
      </c>
      <c r="O131" s="16">
        <v>0</v>
      </c>
      <c r="P131" s="16">
        <v>0</v>
      </c>
      <c r="Q131" s="16">
        <f t="shared" si="75"/>
        <v>0</v>
      </c>
      <c r="R131" s="16">
        <v>0</v>
      </c>
      <c r="S131" s="16">
        <v>0</v>
      </c>
      <c r="T131" s="16">
        <v>0</v>
      </c>
      <c r="U131" s="16">
        <v>0</v>
      </c>
    </row>
    <row r="132" s="1" customFormat="1" ht="44" customHeight="1" spans="1:21">
      <c r="A132" s="29">
        <v>2</v>
      </c>
      <c r="B132" s="16" t="s">
        <v>586</v>
      </c>
      <c r="C132" s="16" t="s">
        <v>580</v>
      </c>
      <c r="D132" s="16" t="s">
        <v>586</v>
      </c>
      <c r="E132" s="21" t="s">
        <v>587</v>
      </c>
      <c r="F132" s="16" t="s">
        <v>45</v>
      </c>
      <c r="G132" s="21" t="s">
        <v>580</v>
      </c>
      <c r="H132" s="20" t="s">
        <v>588</v>
      </c>
      <c r="I132" s="20" t="s">
        <v>589</v>
      </c>
      <c r="J132" s="20" t="s">
        <v>590</v>
      </c>
      <c r="K132" s="16">
        <f t="shared" si="73"/>
        <v>32.0197</v>
      </c>
      <c r="L132" s="16">
        <f t="shared" si="74"/>
        <v>32.0197</v>
      </c>
      <c r="M132" s="21"/>
      <c r="N132" s="21"/>
      <c r="O132" s="21"/>
      <c r="P132" s="21">
        <v>32.0197</v>
      </c>
      <c r="Q132" s="16">
        <f t="shared" si="75"/>
        <v>0</v>
      </c>
      <c r="R132" s="21"/>
      <c r="S132" s="21"/>
      <c r="T132" s="21"/>
      <c r="U132" s="21"/>
    </row>
    <row r="133" s="6" customFormat="1" ht="25" customHeight="1" spans="1:21">
      <c r="A133" s="21">
        <v>2</v>
      </c>
      <c r="B133" s="12" t="s">
        <v>591</v>
      </c>
      <c r="C133" s="13"/>
      <c r="D133" s="13"/>
      <c r="E133" s="14"/>
      <c r="F133" s="14"/>
      <c r="G133" s="21"/>
      <c r="H133" s="21"/>
      <c r="I133" s="21"/>
      <c r="J133" s="21"/>
      <c r="K133" s="21">
        <f t="shared" ref="K133:AF133" si="77">SUM(K131:K132)</f>
        <v>97.9956</v>
      </c>
      <c r="L133" s="21">
        <f t="shared" si="77"/>
        <v>97.9956</v>
      </c>
      <c r="M133" s="21">
        <f t="shared" si="77"/>
        <v>65.9759</v>
      </c>
      <c r="N133" s="21">
        <f t="shared" si="77"/>
        <v>0</v>
      </c>
      <c r="O133" s="21">
        <f t="shared" si="77"/>
        <v>0</v>
      </c>
      <c r="P133" s="21">
        <f t="shared" si="77"/>
        <v>32.0197</v>
      </c>
      <c r="Q133" s="21">
        <f t="shared" si="77"/>
        <v>0</v>
      </c>
      <c r="R133" s="21">
        <f t="shared" si="77"/>
        <v>0</v>
      </c>
      <c r="S133" s="21">
        <f t="shared" si="77"/>
        <v>0</v>
      </c>
      <c r="T133" s="21">
        <f t="shared" si="77"/>
        <v>0</v>
      </c>
      <c r="U133" s="21">
        <f t="shared" si="77"/>
        <v>0</v>
      </c>
    </row>
    <row r="134" s="1" customFormat="1" ht="25" customHeight="1" spans="1:21">
      <c r="A134" s="37">
        <v>1</v>
      </c>
      <c r="B134" s="57" t="s">
        <v>592</v>
      </c>
      <c r="C134" s="57" t="s">
        <v>593</v>
      </c>
      <c r="D134" s="57" t="s">
        <v>594</v>
      </c>
      <c r="E134" s="57" t="s">
        <v>595</v>
      </c>
      <c r="F134" s="16" t="s">
        <v>45</v>
      </c>
      <c r="G134" s="20" t="s">
        <v>593</v>
      </c>
      <c r="H134" s="20" t="s">
        <v>291</v>
      </c>
      <c r="I134" s="20" t="s">
        <v>596</v>
      </c>
      <c r="J134" s="16" t="s">
        <v>597</v>
      </c>
      <c r="K134" s="16">
        <f>L134+Q134</f>
        <v>970</v>
      </c>
      <c r="L134" s="16">
        <f>SUM(M134:P134)</f>
        <v>795.84</v>
      </c>
      <c r="M134" s="21">
        <v>0</v>
      </c>
      <c r="N134" s="21">
        <v>0</v>
      </c>
      <c r="O134" s="21">
        <v>61.765</v>
      </c>
      <c r="P134" s="21">
        <v>734.075</v>
      </c>
      <c r="Q134" s="16">
        <f>SUM(R134:U134)</f>
        <v>174.16</v>
      </c>
      <c r="R134" s="21">
        <v>174.16</v>
      </c>
      <c r="S134" s="21">
        <v>0</v>
      </c>
      <c r="T134" s="21">
        <v>0</v>
      </c>
      <c r="U134" s="21">
        <v>0</v>
      </c>
    </row>
    <row r="135" s="6" customFormat="1" ht="25" customHeight="1" spans="1:21">
      <c r="A135" s="21">
        <v>1</v>
      </c>
      <c r="B135" s="12" t="s">
        <v>598</v>
      </c>
      <c r="C135" s="13"/>
      <c r="D135" s="13"/>
      <c r="E135" s="14"/>
      <c r="F135" s="14"/>
      <c r="G135" s="21"/>
      <c r="H135" s="21"/>
      <c r="I135" s="21"/>
      <c r="J135" s="21"/>
      <c r="K135" s="21">
        <f t="shared" ref="K135:AF135" si="78">SUM(K134:K134)</f>
        <v>970</v>
      </c>
      <c r="L135" s="21">
        <f t="shared" si="78"/>
        <v>795.84</v>
      </c>
      <c r="M135" s="21">
        <f t="shared" si="78"/>
        <v>0</v>
      </c>
      <c r="N135" s="21">
        <f t="shared" si="78"/>
        <v>0</v>
      </c>
      <c r="O135" s="21">
        <f t="shared" si="78"/>
        <v>61.765</v>
      </c>
      <c r="P135" s="21">
        <f t="shared" si="78"/>
        <v>734.075</v>
      </c>
      <c r="Q135" s="21">
        <f t="shared" si="78"/>
        <v>174.16</v>
      </c>
      <c r="R135" s="21">
        <f t="shared" si="78"/>
        <v>174.16</v>
      </c>
      <c r="S135" s="21">
        <f t="shared" si="78"/>
        <v>0</v>
      </c>
      <c r="T135" s="21">
        <f t="shared" si="78"/>
        <v>0</v>
      </c>
      <c r="U135" s="21">
        <f t="shared" si="78"/>
        <v>0</v>
      </c>
    </row>
    <row r="136" ht="25" customHeight="1" spans="1:21">
      <c r="A136" s="21"/>
      <c r="B136" s="21"/>
      <c r="C136" s="21"/>
      <c r="D136" s="21"/>
      <c r="E136" s="21"/>
      <c r="F136" s="21"/>
      <c r="G136" s="21"/>
      <c r="H136" s="21"/>
      <c r="I136" s="21"/>
      <c r="J136" s="21"/>
      <c r="K136" s="21"/>
      <c r="L136" s="21"/>
      <c r="M136" s="21"/>
      <c r="N136" s="21"/>
      <c r="O136" s="21"/>
      <c r="P136" s="21"/>
      <c r="Q136" s="21"/>
      <c r="R136" s="21"/>
      <c r="S136" s="21"/>
      <c r="T136" s="21"/>
      <c r="U136" s="21"/>
    </row>
  </sheetData>
  <mergeCells count="50">
    <mergeCell ref="A1:U1"/>
    <mergeCell ref="A2:F2"/>
    <mergeCell ref="L3:P3"/>
    <mergeCell ref="Q3:U3"/>
    <mergeCell ref="B5:E5"/>
    <mergeCell ref="B10:E10"/>
    <mergeCell ref="B20:E20"/>
    <mergeCell ref="B22:E22"/>
    <mergeCell ref="B26:E26"/>
    <mergeCell ref="B29:E29"/>
    <mergeCell ref="B36:E36"/>
    <mergeCell ref="B38:E38"/>
    <mergeCell ref="B42:E42"/>
    <mergeCell ref="B48:E48"/>
    <mergeCell ref="B52:E52"/>
    <mergeCell ref="B56:E56"/>
    <mergeCell ref="B63:E63"/>
    <mergeCell ref="B65:E65"/>
    <mergeCell ref="B68:E68"/>
    <mergeCell ref="B72:E72"/>
    <mergeCell ref="B77:E77"/>
    <mergeCell ref="B80:E80"/>
    <mergeCell ref="B82:E82"/>
    <mergeCell ref="B84:E84"/>
    <mergeCell ref="B86:E86"/>
    <mergeCell ref="B88:E88"/>
    <mergeCell ref="B91:E91"/>
    <mergeCell ref="B95:E95"/>
    <mergeCell ref="B97:E97"/>
    <mergeCell ref="B99:E99"/>
    <mergeCell ref="B103:E103"/>
    <mergeCell ref="B105:E105"/>
    <mergeCell ref="B115:E115"/>
    <mergeCell ref="B117:E117"/>
    <mergeCell ref="B119:E119"/>
    <mergeCell ref="B126:E126"/>
    <mergeCell ref="B130:E130"/>
    <mergeCell ref="B133:E133"/>
    <mergeCell ref="B135:E135"/>
    <mergeCell ref="A3:A4"/>
    <mergeCell ref="B3:B4"/>
    <mergeCell ref="C3:C4"/>
    <mergeCell ref="D3:D4"/>
    <mergeCell ref="E3:E4"/>
    <mergeCell ref="F3:F4"/>
    <mergeCell ref="G3:G4"/>
    <mergeCell ref="H3:H4"/>
    <mergeCell ref="I3:I4"/>
    <mergeCell ref="J3:J4"/>
    <mergeCell ref="K3:K4"/>
  </mergeCells>
  <conditionalFormatting sqref="E19">
    <cfRule type="duplicateValues" dxfId="0" priority="25"/>
  </conditionalFormatting>
  <conditionalFormatting sqref="E32">
    <cfRule type="duplicateValues" dxfId="0" priority="20"/>
  </conditionalFormatting>
  <conditionalFormatting sqref="E33">
    <cfRule type="duplicateValues" dxfId="0" priority="89"/>
  </conditionalFormatting>
  <conditionalFormatting sqref="E34">
    <cfRule type="duplicateValues" dxfId="0" priority="19"/>
  </conditionalFormatting>
  <conditionalFormatting sqref="E35">
    <cfRule type="duplicateValues" dxfId="0" priority="6"/>
  </conditionalFormatting>
  <conditionalFormatting sqref="E41">
    <cfRule type="duplicateValues" dxfId="0" priority="5"/>
  </conditionalFormatting>
  <conditionalFormatting sqref="E45">
    <cfRule type="duplicateValues" dxfId="0" priority="87"/>
  </conditionalFormatting>
  <conditionalFormatting sqref="E46">
    <cfRule type="duplicateValues" dxfId="0" priority="23"/>
  </conditionalFormatting>
  <conditionalFormatting sqref="E47">
    <cfRule type="duplicateValues" dxfId="0" priority="74"/>
  </conditionalFormatting>
  <conditionalFormatting sqref="E49">
    <cfRule type="duplicateValues" dxfId="0" priority="18"/>
  </conditionalFormatting>
  <conditionalFormatting sqref="E50">
    <cfRule type="duplicateValues" dxfId="0" priority="92"/>
  </conditionalFormatting>
  <conditionalFormatting sqref="E51">
    <cfRule type="duplicateValues" dxfId="0" priority="9"/>
  </conditionalFormatting>
  <conditionalFormatting sqref="E53">
    <cfRule type="duplicateValues" dxfId="0" priority="91"/>
  </conditionalFormatting>
  <conditionalFormatting sqref="E54">
    <cfRule type="duplicateValues" dxfId="0" priority="10"/>
  </conditionalFormatting>
  <conditionalFormatting sqref="E57">
    <cfRule type="duplicateValues" dxfId="0" priority="17"/>
  </conditionalFormatting>
  <conditionalFormatting sqref="E58">
    <cfRule type="duplicateValues" dxfId="0" priority="16"/>
  </conditionalFormatting>
  <conditionalFormatting sqref="E59">
    <cfRule type="duplicateValues" dxfId="0" priority="15"/>
  </conditionalFormatting>
  <conditionalFormatting sqref="E60">
    <cfRule type="duplicateValues" dxfId="0" priority="14"/>
  </conditionalFormatting>
  <conditionalFormatting sqref="E66">
    <cfRule type="duplicateValues" dxfId="0" priority="11"/>
  </conditionalFormatting>
  <conditionalFormatting sqref="E90">
    <cfRule type="duplicateValues" dxfId="0" priority="41"/>
  </conditionalFormatting>
  <conditionalFormatting sqref="E94">
    <cfRule type="duplicateValues" dxfId="0" priority="22"/>
  </conditionalFormatting>
  <conditionalFormatting sqref="E111">
    <cfRule type="duplicateValues" dxfId="0" priority="21"/>
  </conditionalFormatting>
  <conditionalFormatting sqref="E112">
    <cfRule type="duplicateValues" dxfId="0" priority="90"/>
  </conditionalFormatting>
  <conditionalFormatting sqref="E113">
    <cfRule type="duplicateValues" dxfId="0" priority="64"/>
  </conditionalFormatting>
  <conditionalFormatting sqref="E114">
    <cfRule type="duplicateValues" dxfId="0" priority="12"/>
  </conditionalFormatting>
  <conditionalFormatting sqref="E116">
    <cfRule type="duplicateValues" dxfId="0" priority="2"/>
  </conditionalFormatting>
  <conditionalFormatting sqref="H116">
    <cfRule type="duplicateValues" dxfId="0" priority="1"/>
  </conditionalFormatting>
  <conditionalFormatting sqref="E125">
    <cfRule type="duplicateValues" dxfId="0" priority="80"/>
  </conditionalFormatting>
  <conditionalFormatting sqref="E128">
    <cfRule type="duplicateValues" dxfId="0" priority="24"/>
  </conditionalFormatting>
  <conditionalFormatting sqref="E129">
    <cfRule type="duplicateValues" dxfId="0" priority="44"/>
  </conditionalFormatting>
  <conditionalFormatting sqref="E8:E9">
    <cfRule type="duplicateValues" dxfId="0" priority="82"/>
  </conditionalFormatting>
  <pageMargins left="0.700694444444445" right="0.700694444444445" top="0.751388888888889" bottom="0.751388888888889" header="0.298611111111111" footer="0.298611111111111"/>
  <pageSetup paperSize="8" scale="4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上报台账合并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xzh</cp:lastModifiedBy>
  <dcterms:created xsi:type="dcterms:W3CDTF">2022-03-09T08:43:00Z</dcterms:created>
  <dcterms:modified xsi:type="dcterms:W3CDTF">2022-12-22T03:34:26Z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B235519E042F4B42B3789B09C7C876B5</vt:lpwstr>
  </property>
  <property fmtid="{D5CDD505-2E9C-101B-9397-08002B2CF9AE}" pid="3" name="KSOProductBuildVer">
    <vt:lpwstr>2052-11.1.0.13609</vt:lpwstr>
  </property>
  <property fmtid="{D5CDD505-2E9C-101B-9397-08002B2CF9AE}" pid="4" name="commondata">
    <vt:lpwstr>eyJoZGlkIjoiYjNjN2UzMmZmM2VjNWQ2NDExNDBiODBkNjQ3ZGRlMGQifQ==</vt:lpwstr>
  </property>
  <property fmtid="{D5CDD505-2E9C-101B-9397-08002B2CF9AE}" pid="5" name="KSOReadingLayout">
    <vt:bool>true</vt:bool>
  </property>
</Properties>
</file>